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rosta\Documents\_dotace_akce_2019\sberne_misto\vyber_rizeni\stavebni_cast\"/>
    </mc:Choice>
  </mc:AlternateContent>
  <xr:revisionPtr revIDLastSave="0" documentId="13_ncr:1_{F0F965D6-6F54-4DD9-A7A6-C580E92E9FA6}" xr6:coauthVersionLast="45" xr6:coauthVersionMax="45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01 001 Pol" sheetId="12" r:id="rId4"/>
    <sheet name="02 01 Pol" sheetId="13" r:id="rId5"/>
    <sheet name="03 01 Pol" sheetId="14" r:id="rId6"/>
    <sheet name="04 01 Pol" sheetId="15" r:id="rId7"/>
  </sheets>
  <externalReferences>
    <externalReference r:id="rId8"/>
  </externalReferences>
  <definedNames>
    <definedName name="CelkemDPHVypocet" localSheetId="1">Stavba!$H$48</definedName>
    <definedName name="CenaCelkem">Stavba!$G$29</definedName>
    <definedName name="CenaCelkemBezDPH">Stavba!$G$28</definedName>
    <definedName name="CenaCelkemVypocet" localSheetId="1">Stavba!$I$48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'01 001 Pol'!$1:$7</definedName>
    <definedName name="_xlnm.Print_Titles" localSheetId="4">'02 01 Pol'!$1:$7</definedName>
    <definedName name="_xlnm.Print_Titles" localSheetId="5">'03 01 Pol'!$1:$7</definedName>
    <definedName name="_xlnm.Print_Titles" localSheetId="6">'04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'01 001 Pol'!$A$1:$W$77</definedName>
    <definedName name="_xlnm.Print_Area" localSheetId="4">'02 01 Pol'!$A$1:$W$35</definedName>
    <definedName name="_xlnm.Print_Area" localSheetId="5">'03 01 Pol'!$A$1:$W$33</definedName>
    <definedName name="_xlnm.Print_Area" localSheetId="6">'04 01 Pol'!$A$1:$W$11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Stavba!$F$48</definedName>
    <definedName name="ZakladDPHZakl">Stavba!$G$25</definedName>
    <definedName name="ZakladDPHZaklVypocet" localSheetId="1">Stavba!$G$48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5" l="1"/>
  <c r="G9" i="15"/>
  <c r="M9" i="15" s="1"/>
  <c r="M8" i="15" s="1"/>
  <c r="I9" i="15"/>
  <c r="I8" i="15" s="1"/>
  <c r="K9" i="15"/>
  <c r="K8" i="15" s="1"/>
  <c r="O9" i="15"/>
  <c r="O8" i="15" s="1"/>
  <c r="Q9" i="15"/>
  <c r="Q8" i="15" s="1"/>
  <c r="V9" i="15"/>
  <c r="V8" i="15" s="1"/>
  <c r="G9" i="14"/>
  <c r="M9" i="14" s="1"/>
  <c r="I9" i="14"/>
  <c r="K9" i="14"/>
  <c r="O9" i="14"/>
  <c r="Q9" i="14"/>
  <c r="V9" i="14"/>
  <c r="G10" i="14"/>
  <c r="I10" i="14"/>
  <c r="K10" i="14"/>
  <c r="O10" i="14"/>
  <c r="Q10" i="14"/>
  <c r="V10" i="14"/>
  <c r="G11" i="14"/>
  <c r="M11" i="14" s="1"/>
  <c r="I11" i="14"/>
  <c r="K11" i="14"/>
  <c r="O11" i="14"/>
  <c r="Q11" i="14"/>
  <c r="V11" i="14"/>
  <c r="G12" i="14"/>
  <c r="M12" i="14" s="1"/>
  <c r="I12" i="14"/>
  <c r="K12" i="14"/>
  <c r="O12" i="14"/>
  <c r="Q12" i="14"/>
  <c r="V12" i="14"/>
  <c r="G13" i="14"/>
  <c r="M13" i="14" s="1"/>
  <c r="I13" i="14"/>
  <c r="K13" i="14"/>
  <c r="O13" i="14"/>
  <c r="Q13" i="14"/>
  <c r="V13" i="14"/>
  <c r="G14" i="14"/>
  <c r="M14" i="14" s="1"/>
  <c r="I14" i="14"/>
  <c r="K14" i="14"/>
  <c r="O14" i="14"/>
  <c r="Q14" i="14"/>
  <c r="V14" i="14"/>
  <c r="G16" i="14"/>
  <c r="G15" i="14" s="1"/>
  <c r="I16" i="14"/>
  <c r="K16" i="14"/>
  <c r="O16" i="14"/>
  <c r="Q16" i="14"/>
  <c r="Q15" i="14" s="1"/>
  <c r="V16" i="14"/>
  <c r="G17" i="14"/>
  <c r="M17" i="14" s="1"/>
  <c r="I17" i="14"/>
  <c r="I15" i="14" s="1"/>
  <c r="K17" i="14"/>
  <c r="O17" i="14"/>
  <c r="Q17" i="14"/>
  <c r="V17" i="14"/>
  <c r="G19" i="14"/>
  <c r="M19" i="14" s="1"/>
  <c r="I19" i="14"/>
  <c r="K19" i="14"/>
  <c r="O19" i="14"/>
  <c r="Q19" i="14"/>
  <c r="V19" i="14"/>
  <c r="G20" i="14"/>
  <c r="M20" i="14" s="1"/>
  <c r="I20" i="14"/>
  <c r="K20" i="14"/>
  <c r="O20" i="14"/>
  <c r="Q20" i="14"/>
  <c r="V20" i="14"/>
  <c r="G21" i="14"/>
  <c r="M21" i="14" s="1"/>
  <c r="I21" i="14"/>
  <c r="K21" i="14"/>
  <c r="O21" i="14"/>
  <c r="Q21" i="14"/>
  <c r="V21" i="14"/>
  <c r="G22" i="14"/>
  <c r="M22" i="14" s="1"/>
  <c r="I22" i="14"/>
  <c r="K22" i="14"/>
  <c r="O22" i="14"/>
  <c r="Q22" i="14"/>
  <c r="V22" i="14"/>
  <c r="G23" i="14"/>
  <c r="M23" i="14" s="1"/>
  <c r="I23" i="14"/>
  <c r="K23" i="14"/>
  <c r="O23" i="14"/>
  <c r="Q23" i="14"/>
  <c r="V23" i="14"/>
  <c r="G24" i="14"/>
  <c r="M24" i="14" s="1"/>
  <c r="I24" i="14"/>
  <c r="K24" i="14"/>
  <c r="O24" i="14"/>
  <c r="Q24" i="14"/>
  <c r="V24" i="14"/>
  <c r="G25" i="14"/>
  <c r="M25" i="14" s="1"/>
  <c r="I25" i="14"/>
  <c r="K25" i="14"/>
  <c r="O25" i="14"/>
  <c r="Q25" i="14"/>
  <c r="V25" i="14"/>
  <c r="G26" i="14"/>
  <c r="M26" i="14" s="1"/>
  <c r="I26" i="14"/>
  <c r="K26" i="14"/>
  <c r="O26" i="14"/>
  <c r="Q26" i="14"/>
  <c r="V26" i="14"/>
  <c r="G27" i="14"/>
  <c r="M27" i="14" s="1"/>
  <c r="I27" i="14"/>
  <c r="K27" i="14"/>
  <c r="O27" i="14"/>
  <c r="Q27" i="14"/>
  <c r="V27" i="14"/>
  <c r="G29" i="14"/>
  <c r="M29" i="14" s="1"/>
  <c r="I29" i="14"/>
  <c r="K29" i="14"/>
  <c r="O29" i="14"/>
  <c r="Q29" i="14"/>
  <c r="V29" i="14"/>
  <c r="G30" i="14"/>
  <c r="I30" i="14"/>
  <c r="K30" i="14"/>
  <c r="O30" i="14"/>
  <c r="Q30" i="14"/>
  <c r="V30" i="14"/>
  <c r="G31" i="14"/>
  <c r="M31" i="14" s="1"/>
  <c r="I31" i="14"/>
  <c r="K31" i="14"/>
  <c r="O31" i="14"/>
  <c r="Q31" i="14"/>
  <c r="V31" i="14"/>
  <c r="G9" i="13"/>
  <c r="M9" i="13" s="1"/>
  <c r="I9" i="13"/>
  <c r="K9" i="13"/>
  <c r="O9" i="13"/>
  <c r="Q9" i="13"/>
  <c r="V9" i="13"/>
  <c r="G10" i="13"/>
  <c r="I10" i="13"/>
  <c r="K10" i="13"/>
  <c r="O10" i="13"/>
  <c r="Q10" i="13"/>
  <c r="V10" i="13"/>
  <c r="G11" i="13"/>
  <c r="M11" i="13" s="1"/>
  <c r="I11" i="13"/>
  <c r="K11" i="13"/>
  <c r="O11" i="13"/>
  <c r="Q11" i="13"/>
  <c r="V11" i="13"/>
  <c r="G12" i="13"/>
  <c r="M12" i="13" s="1"/>
  <c r="I12" i="13"/>
  <c r="K12" i="13"/>
  <c r="O12" i="13"/>
  <c r="Q12" i="13"/>
  <c r="V12" i="13"/>
  <c r="G13" i="13"/>
  <c r="M13" i="13" s="1"/>
  <c r="I13" i="13"/>
  <c r="K13" i="13"/>
  <c r="O13" i="13"/>
  <c r="Q13" i="13"/>
  <c r="V13" i="13"/>
  <c r="G14" i="13"/>
  <c r="M14" i="13" s="1"/>
  <c r="I14" i="13"/>
  <c r="K14" i="13"/>
  <c r="O14" i="13"/>
  <c r="Q14" i="13"/>
  <c r="V14" i="13"/>
  <c r="G15" i="13"/>
  <c r="M15" i="13" s="1"/>
  <c r="I15" i="13"/>
  <c r="K15" i="13"/>
  <c r="O15" i="13"/>
  <c r="Q15" i="13"/>
  <c r="V15" i="13"/>
  <c r="G16" i="13"/>
  <c r="M16" i="13" s="1"/>
  <c r="I16" i="13"/>
  <c r="K16" i="13"/>
  <c r="O16" i="13"/>
  <c r="Q16" i="13"/>
  <c r="V16" i="13"/>
  <c r="G17" i="13"/>
  <c r="M17" i="13" s="1"/>
  <c r="I17" i="13"/>
  <c r="K17" i="13"/>
  <c r="O17" i="13"/>
  <c r="Q17" i="13"/>
  <c r="V17" i="13"/>
  <c r="G18" i="13"/>
  <c r="M18" i="13" s="1"/>
  <c r="I18" i="13"/>
  <c r="K18" i="13"/>
  <c r="O18" i="13"/>
  <c r="Q18" i="13"/>
  <c r="V18" i="13"/>
  <c r="G19" i="13"/>
  <c r="M19" i="13" s="1"/>
  <c r="I19" i="13"/>
  <c r="K19" i="13"/>
  <c r="O19" i="13"/>
  <c r="Q19" i="13"/>
  <c r="V19" i="13"/>
  <c r="G20" i="13"/>
  <c r="M20" i="13" s="1"/>
  <c r="I20" i="13"/>
  <c r="K20" i="13"/>
  <c r="O20" i="13"/>
  <c r="Q20" i="13"/>
  <c r="V20" i="13"/>
  <c r="G21" i="13"/>
  <c r="M21" i="13" s="1"/>
  <c r="I21" i="13"/>
  <c r="K21" i="13"/>
  <c r="O21" i="13"/>
  <c r="Q21" i="13"/>
  <c r="V21" i="13"/>
  <c r="G22" i="13"/>
  <c r="M22" i="13" s="1"/>
  <c r="I22" i="13"/>
  <c r="K22" i="13"/>
  <c r="O22" i="13"/>
  <c r="Q22" i="13"/>
  <c r="V22" i="13"/>
  <c r="G23" i="13"/>
  <c r="M23" i="13" s="1"/>
  <c r="I23" i="13"/>
  <c r="K23" i="13"/>
  <c r="O23" i="13"/>
  <c r="Q23" i="13"/>
  <c r="V23" i="13"/>
  <c r="G24" i="13"/>
  <c r="M24" i="13" s="1"/>
  <c r="I24" i="13"/>
  <c r="K24" i="13"/>
  <c r="O24" i="13"/>
  <c r="Q24" i="13"/>
  <c r="V24" i="13"/>
  <c r="G26" i="13"/>
  <c r="M26" i="13" s="1"/>
  <c r="I26" i="13"/>
  <c r="K26" i="13"/>
  <c r="O26" i="13"/>
  <c r="Q26" i="13"/>
  <c r="V26" i="13"/>
  <c r="G27" i="13"/>
  <c r="M27" i="13" s="1"/>
  <c r="I27" i="13"/>
  <c r="K27" i="13"/>
  <c r="O27" i="13"/>
  <c r="Q27" i="13"/>
  <c r="V27" i="13"/>
  <c r="G28" i="13"/>
  <c r="M28" i="13" s="1"/>
  <c r="I28" i="13"/>
  <c r="K28" i="13"/>
  <c r="O28" i="13"/>
  <c r="Q28" i="13"/>
  <c r="V28" i="13"/>
  <c r="G29" i="13"/>
  <c r="M29" i="13" s="1"/>
  <c r="I29" i="13"/>
  <c r="K29" i="13"/>
  <c r="O29" i="13"/>
  <c r="Q29" i="13"/>
  <c r="V29" i="13"/>
  <c r="G30" i="13"/>
  <c r="M30" i="13" s="1"/>
  <c r="I30" i="13"/>
  <c r="K30" i="13"/>
  <c r="O30" i="13"/>
  <c r="Q30" i="13"/>
  <c r="V30" i="13"/>
  <c r="G31" i="13"/>
  <c r="M31" i="13" s="1"/>
  <c r="I31" i="13"/>
  <c r="K31" i="13"/>
  <c r="O31" i="13"/>
  <c r="Q31" i="13"/>
  <c r="V31" i="13"/>
  <c r="G32" i="13"/>
  <c r="M32" i="13" s="1"/>
  <c r="I32" i="13"/>
  <c r="K32" i="13"/>
  <c r="O32" i="13"/>
  <c r="Q32" i="13"/>
  <c r="V32" i="13"/>
  <c r="G33" i="13"/>
  <c r="M33" i="13" s="1"/>
  <c r="I33" i="13"/>
  <c r="K33" i="13"/>
  <c r="O33" i="13"/>
  <c r="Q33" i="13"/>
  <c r="V33" i="13"/>
  <c r="G9" i="12"/>
  <c r="M9" i="12" s="1"/>
  <c r="I9" i="12"/>
  <c r="K9" i="12"/>
  <c r="O9" i="12"/>
  <c r="Q9" i="12"/>
  <c r="V9" i="12"/>
  <c r="G10" i="12"/>
  <c r="M10" i="12" s="1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2" i="12"/>
  <c r="M12" i="12" s="1"/>
  <c r="I12" i="12"/>
  <c r="K12" i="12"/>
  <c r="O12" i="12"/>
  <c r="Q12" i="12"/>
  <c r="V12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3" i="12"/>
  <c r="M23" i="12" s="1"/>
  <c r="I23" i="12"/>
  <c r="K23" i="12"/>
  <c r="O23" i="12"/>
  <c r="Q23" i="12"/>
  <c r="V23" i="12"/>
  <c r="G24" i="12"/>
  <c r="M24" i="12" s="1"/>
  <c r="I24" i="12"/>
  <c r="K24" i="12"/>
  <c r="O24" i="12"/>
  <c r="Q24" i="12"/>
  <c r="V24" i="12"/>
  <c r="G26" i="12"/>
  <c r="M26" i="12" s="1"/>
  <c r="I26" i="12"/>
  <c r="K26" i="12"/>
  <c r="O26" i="12"/>
  <c r="Q26" i="12"/>
  <c r="V26" i="12"/>
  <c r="G27" i="12"/>
  <c r="M27" i="12" s="1"/>
  <c r="I27" i="12"/>
  <c r="K27" i="12"/>
  <c r="O27" i="12"/>
  <c r="Q27" i="12"/>
  <c r="V27" i="12"/>
  <c r="G28" i="12"/>
  <c r="I28" i="12"/>
  <c r="K28" i="12"/>
  <c r="O28" i="12"/>
  <c r="Q28" i="12"/>
  <c r="V28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6" i="12"/>
  <c r="M36" i="12" s="1"/>
  <c r="I36" i="12"/>
  <c r="K36" i="12"/>
  <c r="O36" i="12"/>
  <c r="Q36" i="12"/>
  <c r="V36" i="12"/>
  <c r="G37" i="12"/>
  <c r="M37" i="12" s="1"/>
  <c r="I37" i="12"/>
  <c r="K37" i="12"/>
  <c r="O37" i="12"/>
  <c r="Q37" i="12"/>
  <c r="V37" i="12"/>
  <c r="G38" i="12"/>
  <c r="M38" i="12" s="1"/>
  <c r="I38" i="12"/>
  <c r="K38" i="12"/>
  <c r="O38" i="12"/>
  <c r="Q38" i="12"/>
  <c r="V38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M41" i="12" s="1"/>
  <c r="I41" i="12"/>
  <c r="K41" i="12"/>
  <c r="O41" i="12"/>
  <c r="Q41" i="12"/>
  <c r="V41" i="12"/>
  <c r="G43" i="12"/>
  <c r="M43" i="12" s="1"/>
  <c r="I43" i="12"/>
  <c r="K43" i="12"/>
  <c r="O43" i="12"/>
  <c r="Q43" i="12"/>
  <c r="V43" i="12"/>
  <c r="G44" i="12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I47" i="12"/>
  <c r="K47" i="12"/>
  <c r="M47" i="12"/>
  <c r="O47" i="12"/>
  <c r="Q47" i="12"/>
  <c r="V47" i="12"/>
  <c r="G48" i="12"/>
  <c r="M48" i="12" s="1"/>
  <c r="I48" i="12"/>
  <c r="K48" i="12"/>
  <c r="O48" i="12"/>
  <c r="Q48" i="12"/>
  <c r="V48" i="12"/>
  <c r="G49" i="12"/>
  <c r="M49" i="12" s="1"/>
  <c r="I49" i="12"/>
  <c r="K49" i="12"/>
  <c r="O49" i="12"/>
  <c r="Q49" i="12"/>
  <c r="V49" i="12"/>
  <c r="G51" i="12"/>
  <c r="M51" i="12" s="1"/>
  <c r="I51" i="12"/>
  <c r="K51" i="12"/>
  <c r="O51" i="12"/>
  <c r="Q51" i="12"/>
  <c r="V51" i="12"/>
  <c r="G52" i="12"/>
  <c r="I52" i="12"/>
  <c r="K52" i="12"/>
  <c r="O52" i="12"/>
  <c r="Q52" i="12"/>
  <c r="V52" i="12"/>
  <c r="G53" i="12"/>
  <c r="M53" i="12" s="1"/>
  <c r="I53" i="12"/>
  <c r="K53" i="12"/>
  <c r="O53" i="12"/>
  <c r="Q53" i="12"/>
  <c r="V53" i="12"/>
  <c r="G54" i="12"/>
  <c r="M54" i="12" s="1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8" i="12"/>
  <c r="M58" i="12" s="1"/>
  <c r="I58" i="12"/>
  <c r="K58" i="12"/>
  <c r="O58" i="12"/>
  <c r="Q58" i="12"/>
  <c r="V58" i="12"/>
  <c r="G59" i="12"/>
  <c r="M59" i="12" s="1"/>
  <c r="I59" i="12"/>
  <c r="K59" i="12"/>
  <c r="O59" i="12"/>
  <c r="Q59" i="12"/>
  <c r="V59" i="12"/>
  <c r="G60" i="12"/>
  <c r="M60" i="12" s="1"/>
  <c r="I60" i="12"/>
  <c r="K60" i="12"/>
  <c r="O60" i="12"/>
  <c r="Q60" i="12"/>
  <c r="V60" i="12"/>
  <c r="G61" i="12"/>
  <c r="M61" i="12" s="1"/>
  <c r="I61" i="12"/>
  <c r="K61" i="12"/>
  <c r="O61" i="12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G65" i="12"/>
  <c r="M65" i="12" s="1"/>
  <c r="I65" i="12"/>
  <c r="K65" i="12"/>
  <c r="O65" i="12"/>
  <c r="Q65" i="12"/>
  <c r="V65" i="12"/>
  <c r="G66" i="12"/>
  <c r="M66" i="12" s="1"/>
  <c r="I66" i="12"/>
  <c r="K66" i="12"/>
  <c r="O66" i="12"/>
  <c r="Q66" i="12"/>
  <c r="V66" i="12"/>
  <c r="G67" i="12"/>
  <c r="M67" i="12" s="1"/>
  <c r="I67" i="12"/>
  <c r="K67" i="12"/>
  <c r="O67" i="12"/>
  <c r="Q67" i="12"/>
  <c r="V67" i="12"/>
  <c r="G68" i="12"/>
  <c r="M68" i="12" s="1"/>
  <c r="I68" i="12"/>
  <c r="K68" i="12"/>
  <c r="O68" i="12"/>
  <c r="Q68" i="12"/>
  <c r="V68" i="12"/>
  <c r="G69" i="12"/>
  <c r="M69" i="12" s="1"/>
  <c r="I69" i="12"/>
  <c r="K69" i="12"/>
  <c r="O69" i="12"/>
  <c r="Q69" i="12"/>
  <c r="V69" i="12"/>
  <c r="G70" i="12"/>
  <c r="M70" i="12" s="1"/>
  <c r="I70" i="12"/>
  <c r="K70" i="12"/>
  <c r="O70" i="12"/>
  <c r="Q70" i="12"/>
  <c r="V70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3" i="12"/>
  <c r="M73" i="12" s="1"/>
  <c r="I73" i="12"/>
  <c r="K73" i="12"/>
  <c r="O73" i="12"/>
  <c r="Q73" i="12"/>
  <c r="V73" i="12"/>
  <c r="G74" i="12"/>
  <c r="M74" i="12" s="1"/>
  <c r="I74" i="12"/>
  <c r="K74" i="12"/>
  <c r="O74" i="12"/>
  <c r="Q74" i="12"/>
  <c r="V74" i="12"/>
  <c r="G75" i="12"/>
  <c r="M75" i="12" s="1"/>
  <c r="I75" i="12"/>
  <c r="K75" i="12"/>
  <c r="O75" i="12"/>
  <c r="Q75" i="12"/>
  <c r="V75" i="12"/>
  <c r="J62" i="1"/>
  <c r="J59" i="1"/>
  <c r="F48" i="1"/>
  <c r="J45" i="1"/>
  <c r="J44" i="1"/>
  <c r="J40" i="1"/>
  <c r="J55" i="1" l="1"/>
  <c r="O15" i="14"/>
  <c r="K28" i="14"/>
  <c r="O28" i="14"/>
  <c r="V28" i="14"/>
  <c r="J42" i="1"/>
  <c r="J46" i="1"/>
  <c r="J57" i="1"/>
  <c r="J61" i="1"/>
  <c r="V50" i="12"/>
  <c r="Q50" i="12"/>
  <c r="I50" i="12"/>
  <c r="G42" i="12"/>
  <c r="Q25" i="12"/>
  <c r="Q8" i="12"/>
  <c r="K18" i="14"/>
  <c r="Q18" i="14"/>
  <c r="I18" i="14"/>
  <c r="K15" i="14"/>
  <c r="G8" i="14"/>
  <c r="J39" i="1"/>
  <c r="J48" i="1" s="1"/>
  <c r="J43" i="1"/>
  <c r="J47" i="1"/>
  <c r="J58" i="1"/>
  <c r="J63" i="1"/>
  <c r="K42" i="12"/>
  <c r="O42" i="12"/>
  <c r="K25" i="12"/>
  <c r="O8" i="12"/>
  <c r="Q25" i="13"/>
  <c r="I25" i="13"/>
  <c r="O25" i="13"/>
  <c r="G8" i="13"/>
  <c r="G28" i="14"/>
  <c r="V18" i="14"/>
  <c r="V15" i="14"/>
  <c r="K8" i="14"/>
  <c r="O8" i="14"/>
  <c r="G50" i="12"/>
  <c r="V42" i="12"/>
  <c r="Q42" i="12"/>
  <c r="I42" i="12"/>
  <c r="G25" i="12"/>
  <c r="V25" i="12"/>
  <c r="K8" i="12"/>
  <c r="K25" i="13"/>
  <c r="K8" i="13"/>
  <c r="O8" i="13"/>
  <c r="O18" i="14"/>
  <c r="V8" i="14"/>
  <c r="Q8" i="14"/>
  <c r="I8" i="14"/>
  <c r="J41" i="1"/>
  <c r="J56" i="1"/>
  <c r="J60" i="1"/>
  <c r="K50" i="12"/>
  <c r="O50" i="12"/>
  <c r="I25" i="12"/>
  <c r="O25" i="12"/>
  <c r="V8" i="12"/>
  <c r="I8" i="12"/>
  <c r="V25" i="13"/>
  <c r="V8" i="13"/>
  <c r="Q8" i="13"/>
  <c r="I8" i="13"/>
  <c r="Q28" i="14"/>
  <c r="I28" i="14"/>
  <c r="M18" i="14"/>
  <c r="M16" i="14"/>
  <c r="M15" i="14" s="1"/>
  <c r="G18" i="14"/>
  <c r="M30" i="14"/>
  <c r="M28" i="14" s="1"/>
  <c r="M10" i="14"/>
  <c r="M8" i="14" s="1"/>
  <c r="M25" i="13"/>
  <c r="G25" i="13"/>
  <c r="M10" i="13"/>
  <c r="M8" i="13" s="1"/>
  <c r="M8" i="12"/>
  <c r="G8" i="12"/>
  <c r="M52" i="12"/>
  <c r="M50" i="12" s="1"/>
  <c r="M44" i="12"/>
  <c r="M42" i="12" s="1"/>
  <c r="M28" i="12"/>
  <c r="M25" i="12" s="1"/>
  <c r="I21" i="1"/>
  <c r="J28" i="1"/>
  <c r="J26" i="1"/>
  <c r="G38" i="1"/>
  <c r="F38" i="1"/>
  <c r="J23" i="1"/>
  <c r="J24" i="1"/>
  <c r="J25" i="1"/>
  <c r="J27" i="1"/>
  <c r="E24" i="1"/>
  <c r="E26" i="1"/>
  <c r="J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Sedláček Lukáš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Sedláček Lukáš</author>
  </authors>
  <commentList>
    <comment ref="S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Sedláček Lukáš</author>
  </authors>
  <commentList>
    <comment ref="S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Sedláček Lukáš</author>
  </authors>
  <commentList>
    <comment ref="S6" authorId="0" shapeId="0" xr:uid="{00000000-0006-0000-06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6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<sst xmlns="http://schemas.openxmlformats.org/spreadsheetml/2006/main" count="996" uniqueCount="301">
  <si>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</si>
  <si>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</si>
  <si>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</si>
  <si>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</si>
  <si>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</si>
  <si>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</si>
  <si>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</si>
  <si>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</si>
  <si>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</si>
  <si>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</si>
  <si>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</si>
  <si>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</si>
  <si>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</si>
  <si>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</si>
  <si>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</si>
  <si>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</si>
  <si>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</si>
  <si>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</si>
  <si>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</si>
  <si>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</si>
  <si>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</si>
  <si>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</si>
  <si>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</si>
  <si>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</si>
  <si>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</si>
  <si>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</si>
  <si>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</si>
  <si>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</si>
  <si>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</si>
  <si>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</si>
  <si>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</si>
  <si>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</si>
  <si>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</si>
  <si>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</si>
  <si>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</si>
  <si>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</si>
  <si>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</si>
  <si>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</si>
  <si>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</si>
  <si>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</si>
  <si>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</si>
  <si>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</si>
  <si>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</si>
  <si>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2017-018-1</t>
  </si>
  <si>
    <t>STŘÍLKY - sběrné místo</t>
  </si>
  <si>
    <t>Stavba</t>
  </si>
  <si>
    <t>01</t>
  </si>
  <si>
    <t>Sběrné místo</t>
  </si>
  <si>
    <t>001</t>
  </si>
  <si>
    <t>02</t>
  </si>
  <si>
    <t>Příjezdová komunikace + propustek</t>
  </si>
  <si>
    <t>03</t>
  </si>
  <si>
    <t>Úpravy okolí sběrného místa</t>
  </si>
  <si>
    <t>04</t>
  </si>
  <si>
    <t>Zařízení provozu sběrného místa</t>
  </si>
  <si>
    <t>Vybavení sběrného dvoru</t>
  </si>
  <si>
    <t>Celkem za stavbu</t>
  </si>
  <si>
    <t>CZK</t>
  </si>
  <si>
    <t>Rekapitulace dílů</t>
  </si>
  <si>
    <t>Typ dílu</t>
  </si>
  <si>
    <t>1</t>
  </si>
  <si>
    <t>Zemní práce</t>
  </si>
  <si>
    <t>10</t>
  </si>
  <si>
    <t>Zemní práce - výsadba stromů</t>
  </si>
  <si>
    <t>30</t>
  </si>
  <si>
    <t>Oplocení</t>
  </si>
  <si>
    <t>5</t>
  </si>
  <si>
    <t>Komunikace</t>
  </si>
  <si>
    <t>91</t>
  </si>
  <si>
    <t>Doplňující práce na komunikaci</t>
  </si>
  <si>
    <t>93</t>
  </si>
  <si>
    <t>Dokončovací práce inženýrských staveb</t>
  </si>
  <si>
    <t>M21-1</t>
  </si>
  <si>
    <t>Elektromontáže - VO</t>
  </si>
  <si>
    <t>799</t>
  </si>
  <si>
    <t>Ostatní</t>
  </si>
  <si>
    <t>M21</t>
  </si>
  <si>
    <t>Elektromontáže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</si>
  <si>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</si>
  <si>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</si>
  <si>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</si>
  <si>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</si>
  <si>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</si>
  <si>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</si>
  <si>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</si>
  <si>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</si>
  <si>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</si>
  <si>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</si>
  <si>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</si>
  <si>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</si>
  <si>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</si>
  <si>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</si>
  <si>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</si>
  <si>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</si>
  <si>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</si>
  <si>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</si>
  <si>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</si>
  <si>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</si>
  <si>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</si>
  <si>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</si>
  <si>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</si>
  <si>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</si>
  <si>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</si>
  <si>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</si>
  <si>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</si>
  <si>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</si>
  <si>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133210012R00</t>
  </si>
  <si>
    <t>Hloubení šachet zem.vrtákem hor.3-4;D 20cm,hl.50cm</t>
  </si>
  <si>
    <t>kus</t>
  </si>
  <si>
    <t>RTS 19/ I</t>
  </si>
  <si>
    <t>POL1_</t>
  </si>
  <si>
    <t>162201101R00</t>
  </si>
  <si>
    <t>Vodorovné přemístění výkopku z hor.1-4 do 20 m</t>
  </si>
  <si>
    <t>m3</t>
  </si>
  <si>
    <t>31327103R</t>
  </si>
  <si>
    <t>Pletivo pozink.4-hr drátěné, výška  2000 mm</t>
  </si>
  <si>
    <t>m</t>
  </si>
  <si>
    <t>SPCM</t>
  </si>
  <si>
    <t>Indiv</t>
  </si>
  <si>
    <t>POL3_</t>
  </si>
  <si>
    <t>31477515R</t>
  </si>
  <si>
    <t>Drát ostnatý Zn 4 špičkový d 2,24 mm</t>
  </si>
  <si>
    <t>kg</t>
  </si>
  <si>
    <t>31478201R</t>
  </si>
  <si>
    <t>Drát napínací POZ pr.drátu 3,15 mm</t>
  </si>
  <si>
    <t>31479010R</t>
  </si>
  <si>
    <t>Napínací strojek - žárový zinek</t>
  </si>
  <si>
    <t>55346338R</t>
  </si>
  <si>
    <t>Branka ESPACE jednokřídlá š = 1 m, h = 2 m, výplň svařovaná šíť 5x5 cm</t>
  </si>
  <si>
    <t>338171122R00</t>
  </si>
  <si>
    <t>Osazení sloupků plot.ocel. do 2,6 m, zabet.C 25/30</t>
  </si>
  <si>
    <t>55346444R</t>
  </si>
  <si>
    <t>Sloupky z ocelových trubek SL 7 H 255 cm</t>
  </si>
  <si>
    <t>55346463R</t>
  </si>
  <si>
    <t>Sloupky rohové SL 8 VZ 2  H 255 cm</t>
  </si>
  <si>
    <t>55346470R</t>
  </si>
  <si>
    <t>Vrata ocelová s ocelovými sloupky 330x205 cm</t>
  </si>
  <si>
    <t>767911120R00</t>
  </si>
  <si>
    <t>Montáž oplocení z pletiva v.do 1,6 m,napínací drát</t>
  </si>
  <si>
    <t>767912110R00</t>
  </si>
  <si>
    <t>Montáž oplocení - ostnatého drátu H do 2,0 m</t>
  </si>
  <si>
    <t>767920210R00</t>
  </si>
  <si>
    <t>Montáž vrat na ocelové sloupky, plochy do 2 m2</t>
  </si>
  <si>
    <t>767920230R00</t>
  </si>
  <si>
    <t>Montáž vrat na ocelové sloupky, plochy do 6 m2</t>
  </si>
  <si>
    <t>998767102R00</t>
  </si>
  <si>
    <t>Přesun hmot pro zámečnické konstr., výšky do 12 m</t>
  </si>
  <si>
    <t>t</t>
  </si>
  <si>
    <t>122202202R00</t>
  </si>
  <si>
    <t>Odkopávky pro silnice v hor. 3 do 1000 m3</t>
  </si>
  <si>
    <t>122202209R00</t>
  </si>
  <si>
    <t>Příplatek za lepivost - odkop. pro silnice v hor.3</t>
  </si>
  <si>
    <t>162301102R00</t>
  </si>
  <si>
    <t>Vodorovné přemístění výkopku z hor.1-4 do 1000 m</t>
  </si>
  <si>
    <t>171201201R00</t>
  </si>
  <si>
    <t>Uložení sypaniny na skl.-sypanina na výšku přes 2m</t>
  </si>
  <si>
    <t>181101102R00</t>
  </si>
  <si>
    <t>Úprava pláně v zářezech v hor. 1-4, se zhutněním</t>
  </si>
  <si>
    <t>m2</t>
  </si>
  <si>
    <t>561261111R00</t>
  </si>
  <si>
    <t>Podklad ze zeminy stabil. cem.S II,Road Mix,20 cm</t>
  </si>
  <si>
    <t>577142112R00</t>
  </si>
  <si>
    <t>Beton asfaltový ACO 11+, ACO 16+, nad 3 m, tl.5 cm</t>
  </si>
  <si>
    <t>565141211R00</t>
  </si>
  <si>
    <t>Podklad z obal kam.ACP 16+,ACP 22+,nad 3 m,tl.6 cm</t>
  </si>
  <si>
    <t>573211111R00</t>
  </si>
  <si>
    <t>Postřik živičný spojovací z asfaltu 0,5-0,7 kg/m2</t>
  </si>
  <si>
    <t>564762111R00</t>
  </si>
  <si>
    <t>Podklad z kam.drceného 32-63 s výplň.kamen. 20 cm</t>
  </si>
  <si>
    <t>564752111R00</t>
  </si>
  <si>
    <t>Podklad z kam.drceného 32-63 s výplň.kamen. 15 cm</t>
  </si>
  <si>
    <t>59217450R</t>
  </si>
  <si>
    <t>Obrubník silniční GRANITOID ABO 100/15/25 II nat</t>
  </si>
  <si>
    <t>592162117R</t>
  </si>
  <si>
    <t>Přídlažba silniční vysoká  ABK 50/25/10 přírodní</t>
  </si>
  <si>
    <t>915491211R00</t>
  </si>
  <si>
    <t>Osazení vodicího proužku do MC,podkl.C12/15, 25 cm</t>
  </si>
  <si>
    <t>917832111R00</t>
  </si>
  <si>
    <t>Osazení stojat. obrub. bet.bez opěry,lože z C12/15</t>
  </si>
  <si>
    <t>998225111R00</t>
  </si>
  <si>
    <t>Přesun hmot, pozemní komunikace, kryt živičný</t>
  </si>
  <si>
    <t>POL7_</t>
  </si>
  <si>
    <t>34111080R</t>
  </si>
  <si>
    <t>Kabel silový s Cu jádrem 750 V CYKY 4 x16 mm2</t>
  </si>
  <si>
    <t>RTS 18/ I</t>
  </si>
  <si>
    <t>210810014R00</t>
  </si>
  <si>
    <t>Kabel CYKY-m 750 V 4 žíly,16-25 mm2, volně uložený</t>
  </si>
  <si>
    <t>460200253R00</t>
  </si>
  <si>
    <t>Výkop kabelové rýhy 50/70 cm  hor.3</t>
  </si>
  <si>
    <t>460490012R00</t>
  </si>
  <si>
    <t>Fólie výstražná z PVC, šířka 33 cm</t>
  </si>
  <si>
    <t>460560253R00</t>
  </si>
  <si>
    <t>Zához rýhy 50/70 cm, hornina třídy 3</t>
  </si>
  <si>
    <t>460620013R00</t>
  </si>
  <si>
    <t>Provizorní úprava terénu v přírodní hornině 3</t>
  </si>
  <si>
    <t>460420022RT3</t>
  </si>
  <si>
    <t>Zřízení kabelového lože v rýze š. do 65 cm z písku, lože tloušťky 20 cm</t>
  </si>
  <si>
    <t>31673002R</t>
  </si>
  <si>
    <t>Stožár osvětlovací OS - UD 08 uliční - dálniční</t>
  </si>
  <si>
    <t>31677748R</t>
  </si>
  <si>
    <t>Výložník G typ V 2G - 12  D76</t>
  </si>
  <si>
    <t>31678615.AR</t>
  </si>
  <si>
    <t>Svorkovnice stožárová PSR 16-1</t>
  </si>
  <si>
    <t>34111032R</t>
  </si>
  <si>
    <t>Kabel silový s Cu jádrem 750 V CYKY 3 C x 1,5 mm2</t>
  </si>
  <si>
    <t>34111076R</t>
  </si>
  <si>
    <t>Kabel silový s Cu jádrem 750 V CYKY 4 x10 mm2</t>
  </si>
  <si>
    <t>35436462.AR</t>
  </si>
  <si>
    <t>Koncovka kabel.do 1kV EPKT 0047   70-150 mm2</t>
  </si>
  <si>
    <t>35441120R</t>
  </si>
  <si>
    <t>Pásek uzemňovací pozinkovaný 30 x 4 mm</t>
  </si>
  <si>
    <t>34760515R</t>
  </si>
  <si>
    <t>Výbojka sodíková vysokotlaká SHC  250 W  E 40</t>
  </si>
  <si>
    <t>210101133R00</t>
  </si>
  <si>
    <t>Koncovka eprosin.1kV,klasic.kabely do 4x95/3x120/</t>
  </si>
  <si>
    <t>210204011R00</t>
  </si>
  <si>
    <t>Stožár osvětlovací ocelový délky do 12 m</t>
  </si>
  <si>
    <t>210204121R00</t>
  </si>
  <si>
    <t>Patice stožárová litinová pro sadové stožáry</t>
  </si>
  <si>
    <t>210204202R00</t>
  </si>
  <si>
    <t>Elektrovýzbroj stožáru pro 2 okruhy</t>
  </si>
  <si>
    <t>210220021R00</t>
  </si>
  <si>
    <t>Vedení uzemňovací v zemi FeZn do 120 mm2 vč.svorek</t>
  </si>
  <si>
    <t>210810005R00</t>
  </si>
  <si>
    <t>Kabel CYKY-m 750 V 3 x 1,5 mm2 volně uložený</t>
  </si>
  <si>
    <t>210810013R00</t>
  </si>
  <si>
    <t>Kabel CYKY-m 750 V 4 x 10 mm2 volně uložený</t>
  </si>
  <si>
    <t>460050703R00</t>
  </si>
  <si>
    <t>Jáma do 2 m3 pro stožár veř.osvětlení, hor.3,ručně</t>
  </si>
  <si>
    <t>460080002R00</t>
  </si>
  <si>
    <t>Betonový základ do bednění</t>
  </si>
  <si>
    <t>460100001R00</t>
  </si>
  <si>
    <t>Pouzdrový základ 250x800 mm mimo osu trasy</t>
  </si>
  <si>
    <t>460420022R00</t>
  </si>
  <si>
    <t>Zřízení kabelového lože v rýze š. do 65 cm z písku</t>
  </si>
  <si>
    <t>210202013R00</t>
  </si>
  <si>
    <t>Svítidlo výbojkové 4442317 400W SHC na výložník</t>
  </si>
  <si>
    <t>34844688R</t>
  </si>
  <si>
    <t>Svítidlo venk. sloupové výbojkové 4462707 SHC 70W</t>
  </si>
  <si>
    <t>END</t>
  </si>
  <si>
    <t>Kalkul</t>
  </si>
  <si>
    <t>132201210R00</t>
  </si>
  <si>
    <t>Hloubení rýh š.do 200 cm hor.3 do 50 m3,STROJNĚ</t>
  </si>
  <si>
    <t>132201119R00</t>
  </si>
  <si>
    <t>Přípl.za lepivost,hloubení rýh 60 cm,hor.3,STROJNĚ</t>
  </si>
  <si>
    <t>181101111R00</t>
  </si>
  <si>
    <t>Úprava pláně v zářezech se zhutněním - ručně</t>
  </si>
  <si>
    <t>919514111R00</t>
  </si>
  <si>
    <t>Zřízení propustku z trub betonových/ŽB DN 60 cm</t>
  </si>
  <si>
    <t>919535555R00</t>
  </si>
  <si>
    <t>Obetonování trub propustku betonem prostým C 8/10</t>
  </si>
  <si>
    <t>59222536R</t>
  </si>
  <si>
    <t>Trouba železobet hrdlová TZH-Q 60/250</t>
  </si>
  <si>
    <t>00572440R</t>
  </si>
  <si>
    <t>Směs travní hřištní III. - vysoká zátěž PROFI, á 25 kg</t>
  </si>
  <si>
    <t>162301101R00</t>
  </si>
  <si>
    <t>Vodorovné přemístění výkopku z hor.1-4 do 500 m</t>
  </si>
  <si>
    <t>167101101R00</t>
  </si>
  <si>
    <t>Nakládání výkopku z hor.1-4 v množství do 100 m3</t>
  </si>
  <si>
    <t>180402111R00</t>
  </si>
  <si>
    <t>Založení trávníku parkového výsevem v rovině</t>
  </si>
  <si>
    <t>181301102R00</t>
  </si>
  <si>
    <t>Rozprostření ornice, rovina, tl. 10-15 cm,do 500m2</t>
  </si>
  <si>
    <t>998231311R00</t>
  </si>
  <si>
    <t>Přesun hmot pro sadovnické a krajin. úpravy do 5km</t>
  </si>
  <si>
    <t>935112111R00</t>
  </si>
  <si>
    <t>Osazení přík.žlabu do C8/10 tl.10cm z tvárnic 50cm</t>
  </si>
  <si>
    <t>592275200R</t>
  </si>
  <si>
    <t>B&amp;BC Žlab 33-60 330/590/75 tl. 80 mm, přírodní</t>
  </si>
  <si>
    <t>183101115R00</t>
  </si>
  <si>
    <t>Hloub. jamek bez výměny půdy do 0,4 m3, svah 1:5</t>
  </si>
  <si>
    <t>184201111R00</t>
  </si>
  <si>
    <t>Výsadba stromu při výšce kmene do 1,8 m, v rovině</t>
  </si>
  <si>
    <t>184202111R00</t>
  </si>
  <si>
    <t>Ukotvení dřeviny kůly D do 10 cm, dl. do 2 m</t>
  </si>
  <si>
    <t>184901111R00</t>
  </si>
  <si>
    <t>Osazení kůlů k dřevině s uvázáním, dl. kůlů do 2 m</t>
  </si>
  <si>
    <t>185851111R00</t>
  </si>
  <si>
    <t>Dovoz vody pro zálivku rostlin do 6 km</t>
  </si>
  <si>
    <t>60850010R</t>
  </si>
  <si>
    <t>Kůl vyvazovací impregnovaný 200 x 6 cm</t>
  </si>
  <si>
    <t>RTS 16/ I</t>
  </si>
  <si>
    <t>60850030R</t>
  </si>
  <si>
    <t>Příčka spojovací ke kůlům impregnovaná 50 x 8 cm</t>
  </si>
  <si>
    <t>RTS 13/ I</t>
  </si>
  <si>
    <t>67511011R</t>
  </si>
  <si>
    <t>Motouz jutový d=4,25 mm á 500 g</t>
  </si>
  <si>
    <t>627452145R00</t>
  </si>
  <si>
    <t>Spárování maltou MCs mezi prefabrikovanými dílci</t>
  </si>
  <si>
    <t>918101111R00</t>
  </si>
  <si>
    <t>Doplnění opěry žlabu betonem C12/15</t>
  </si>
  <si>
    <t>998223011R00</t>
  </si>
  <si>
    <t>Přesun hmot, pozemní komunikace, kryt dlážděný</t>
  </si>
  <si>
    <t>799-01</t>
  </si>
  <si>
    <t>Dodávka a montáž plechové dvojgaráže, včetně napojení na el. energii</t>
  </si>
  <si>
    <t>soubor</t>
  </si>
  <si>
    <t>Vlastní</t>
  </si>
  <si>
    <t>Obec Střílky</t>
  </si>
  <si>
    <t>Koryčanská 47, 768 04 Střílky</t>
  </si>
  <si>
    <t>CZ00287776</t>
  </si>
  <si>
    <t>00287776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</si>
</sst>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6" fillId="0" borderId="0" xfId="0" applyNumberFormat="1" applyFont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4" fontId="8" fillId="0" borderId="6" xfId="0" applyNumberFormat="1" applyFont="1" applyBorder="1" applyAlignment="1">
      <alignment vertical="top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40</v>
      </c>
    </row>
    <row r="2" spans="1:7" ht="57.75" customHeight="1" x14ac:dyDescent="0.2">
      <c r="A2" s="177" t="s">
        <v>41</v>
      </c>
      <c r="B2" s="177"/>
      <c r="C2" s="177"/>
      <c r="D2" s="177"/>
      <c r="E2" s="177"/>
      <c r="F2" s="177"/>
      <c r="G2" s="17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7"/>
  <sheetViews>
    <sheetView showGridLines="0" topLeftCell="B17" zoomScaleNormal="100" zoomScaleSheetLayoutView="75" workbookViewId="0">
      <selection activeCell="I11" sqref="I1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38</v>
      </c>
      <c r="B1" s="197" t="s">
        <v>4</v>
      </c>
      <c r="C1" s="198"/>
      <c r="D1" s="198"/>
      <c r="E1" s="198"/>
      <c r="F1" s="198"/>
      <c r="G1" s="198"/>
      <c r="H1" s="198"/>
      <c r="I1" s="198"/>
      <c r="J1" s="199"/>
    </row>
    <row r="2" spans="1:15" ht="36" customHeight="1" x14ac:dyDescent="0.2">
      <c r="A2" s="3"/>
      <c r="B2" s="77" t="s">
        <v>24</v>
      </c>
      <c r="C2" s="78"/>
      <c r="D2" s="79" t="s">
        <v>43</v>
      </c>
      <c r="E2" s="203" t="s">
        <v>44</v>
      </c>
      <c r="F2" s="204"/>
      <c r="G2" s="204"/>
      <c r="H2" s="204"/>
      <c r="I2" s="204"/>
      <c r="J2" s="205"/>
      <c r="O2" s="2"/>
    </row>
    <row r="3" spans="1:15" ht="27" hidden="1" customHeight="1" x14ac:dyDescent="0.2">
      <c r="A3" s="3"/>
      <c r="B3" s="80"/>
      <c r="C3" s="78"/>
      <c r="D3" s="81"/>
      <c r="E3" s="206"/>
      <c r="F3" s="207"/>
      <c r="G3" s="207"/>
      <c r="H3" s="207"/>
      <c r="I3" s="207"/>
      <c r="J3" s="208"/>
    </row>
    <row r="4" spans="1:15" ht="23.25" customHeight="1" x14ac:dyDescent="0.2">
      <c r="A4" s="3"/>
      <c r="B4" s="82"/>
      <c r="C4" s="83"/>
      <c r="D4" s="84"/>
      <c r="E4" s="193"/>
      <c r="F4" s="193"/>
      <c r="G4" s="193"/>
      <c r="H4" s="193"/>
      <c r="I4" s="193"/>
      <c r="J4" s="194"/>
    </row>
    <row r="5" spans="1:15" ht="24" customHeight="1" x14ac:dyDescent="0.2">
      <c r="A5" s="3"/>
      <c r="B5" s="45" t="s">
        <v>23</v>
      </c>
      <c r="C5" s="4"/>
      <c r="D5" s="30" t="s">
        <v>297</v>
      </c>
      <c r="E5" s="24"/>
      <c r="F5" s="24"/>
      <c r="G5" s="24"/>
      <c r="H5" s="26" t="s">
        <v>42</v>
      </c>
      <c r="I5" s="86" t="s">
        <v>300</v>
      </c>
      <c r="J5" s="10"/>
    </row>
    <row r="6" spans="1:15" ht="15.75" customHeight="1" x14ac:dyDescent="0.2">
      <c r="A6" s="3"/>
      <c r="B6" s="39"/>
      <c r="C6" s="24"/>
      <c r="D6" s="30" t="s">
        <v>298</v>
      </c>
      <c r="E6" s="24"/>
      <c r="F6" s="24"/>
      <c r="G6" s="24"/>
      <c r="H6" s="26" t="s">
        <v>36</v>
      </c>
      <c r="I6" s="30" t="s">
        <v>299</v>
      </c>
      <c r="J6" s="10"/>
    </row>
    <row r="7" spans="1:15" ht="15.75" customHeight="1" x14ac:dyDescent="0.2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5" ht="24" hidden="1" customHeight="1" x14ac:dyDescent="0.2">
      <c r="A8" s="3"/>
      <c r="B8" s="45" t="s">
        <v>21</v>
      </c>
      <c r="C8" s="4"/>
      <c r="D8" s="33"/>
      <c r="E8" s="4"/>
      <c r="F8" s="4"/>
      <c r="G8" s="43"/>
      <c r="H8" s="26" t="s">
        <v>42</v>
      </c>
      <c r="I8" s="30"/>
      <c r="J8" s="10"/>
    </row>
    <row r="9" spans="1:15" ht="15.75" hidden="1" customHeight="1" x14ac:dyDescent="0.2">
      <c r="A9" s="3"/>
      <c r="B9" s="3"/>
      <c r="C9" s="4"/>
      <c r="D9" s="33"/>
      <c r="E9" s="4"/>
      <c r="F9" s="4"/>
      <c r="G9" s="43"/>
      <c r="H9" s="26" t="s">
        <v>36</v>
      </c>
      <c r="I9" s="30"/>
      <c r="J9" s="10"/>
    </row>
    <row r="10" spans="1:15" ht="15.75" hidden="1" customHeight="1" x14ac:dyDescent="0.2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3"/>
      <c r="B11" s="45" t="s">
        <v>20</v>
      </c>
      <c r="C11" s="4"/>
      <c r="D11" s="210"/>
      <c r="E11" s="210"/>
      <c r="F11" s="210"/>
      <c r="G11" s="210"/>
      <c r="H11" s="26" t="s">
        <v>42</v>
      </c>
      <c r="I11" s="86"/>
      <c r="J11" s="10"/>
    </row>
    <row r="12" spans="1:15" ht="15.75" customHeight="1" x14ac:dyDescent="0.2">
      <c r="A12" s="3"/>
      <c r="B12" s="39"/>
      <c r="C12" s="24"/>
      <c r="D12" s="192"/>
      <c r="E12" s="192"/>
      <c r="F12" s="192"/>
      <c r="G12" s="192"/>
      <c r="H12" s="26" t="s">
        <v>36</v>
      </c>
      <c r="I12" s="86"/>
      <c r="J12" s="10"/>
    </row>
    <row r="13" spans="1:15" ht="15.75" customHeight="1" x14ac:dyDescent="0.2">
      <c r="A13" s="3"/>
      <c r="B13" s="40"/>
      <c r="C13" s="25"/>
      <c r="D13" s="85"/>
      <c r="E13" s="195"/>
      <c r="F13" s="196"/>
      <c r="G13" s="196"/>
      <c r="H13" s="27"/>
      <c r="I13" s="32"/>
      <c r="J13" s="49"/>
    </row>
    <row r="14" spans="1:15" ht="24" customHeight="1" x14ac:dyDescent="0.2">
      <c r="A14" s="3"/>
      <c r="B14" s="64" t="s">
        <v>22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3"/>
      <c r="B15" s="50" t="s">
        <v>34</v>
      </c>
      <c r="C15" s="70"/>
      <c r="D15" s="51"/>
      <c r="E15" s="209"/>
      <c r="F15" s="209"/>
      <c r="G15" s="211"/>
      <c r="H15" s="211"/>
      <c r="I15" s="211" t="s">
        <v>31</v>
      </c>
      <c r="J15" s="212"/>
    </row>
    <row r="16" spans="1:15" ht="23.25" customHeight="1" x14ac:dyDescent="0.2">
      <c r="A16" s="138" t="s">
        <v>26</v>
      </c>
      <c r="B16" s="55" t="s">
        <v>26</v>
      </c>
      <c r="C16" s="56"/>
      <c r="D16" s="57"/>
      <c r="E16" s="183"/>
      <c r="F16" s="184"/>
      <c r="G16" s="183"/>
      <c r="H16" s="184"/>
      <c r="I16" s="183"/>
      <c r="J16" s="185"/>
    </row>
    <row r="17" spans="1:10" ht="23.25" customHeight="1" x14ac:dyDescent="0.2">
      <c r="A17" s="138" t="s">
        <v>27</v>
      </c>
      <c r="B17" s="55" t="s">
        <v>27</v>
      </c>
      <c r="C17" s="56"/>
      <c r="D17" s="57"/>
      <c r="E17" s="183"/>
      <c r="F17" s="184"/>
      <c r="G17" s="183"/>
      <c r="H17" s="184"/>
      <c r="I17" s="183"/>
      <c r="J17" s="185"/>
    </row>
    <row r="18" spans="1:10" ht="23.25" customHeight="1" x14ac:dyDescent="0.2">
      <c r="A18" s="138" t="s">
        <v>28</v>
      </c>
      <c r="B18" s="55" t="s">
        <v>28</v>
      </c>
      <c r="C18" s="56"/>
      <c r="D18" s="57"/>
      <c r="E18" s="183"/>
      <c r="F18" s="184"/>
      <c r="G18" s="183"/>
      <c r="H18" s="184"/>
      <c r="I18" s="183"/>
      <c r="J18" s="185"/>
    </row>
    <row r="19" spans="1:10" ht="23.25" customHeight="1" x14ac:dyDescent="0.2">
      <c r="A19" s="138" t="s">
        <v>78</v>
      </c>
      <c r="B19" s="55" t="s">
        <v>29</v>
      </c>
      <c r="C19" s="56"/>
      <c r="D19" s="57"/>
      <c r="E19" s="183"/>
      <c r="F19" s="184"/>
      <c r="G19" s="183"/>
      <c r="H19" s="184"/>
      <c r="I19" s="183">
        <v>0</v>
      </c>
      <c r="J19" s="185"/>
    </row>
    <row r="20" spans="1:10" ht="23.25" customHeight="1" x14ac:dyDescent="0.2">
      <c r="A20" s="138" t="s">
        <v>79</v>
      </c>
      <c r="B20" s="55" t="s">
        <v>30</v>
      </c>
      <c r="C20" s="56"/>
      <c r="D20" s="57"/>
      <c r="E20" s="183"/>
      <c r="F20" s="184"/>
      <c r="G20" s="183"/>
      <c r="H20" s="184"/>
      <c r="I20" s="183">
        <v>0</v>
      </c>
      <c r="J20" s="185"/>
    </row>
    <row r="21" spans="1:10" ht="23.25" customHeight="1" x14ac:dyDescent="0.2">
      <c r="A21" s="3"/>
      <c r="B21" s="72" t="s">
        <v>31</v>
      </c>
      <c r="C21" s="73"/>
      <c r="D21" s="74"/>
      <c r="E21" s="186"/>
      <c r="F21" s="213"/>
      <c r="G21" s="186"/>
      <c r="H21" s="213"/>
      <c r="I21" s="186">
        <f>SUM(I16:J20)</f>
        <v>0</v>
      </c>
      <c r="J21" s="187"/>
    </row>
    <row r="22" spans="1:10" ht="33" customHeight="1" x14ac:dyDescent="0.2">
      <c r="A22" s="3"/>
      <c r="B22" s="63" t="s">
        <v>35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3"/>
      <c r="B23" s="55" t="s">
        <v>13</v>
      </c>
      <c r="C23" s="56"/>
      <c r="D23" s="57"/>
      <c r="E23" s="58">
        <v>15</v>
      </c>
      <c r="F23" s="59" t="s">
        <v>0</v>
      </c>
      <c r="G23" s="181"/>
      <c r="H23" s="182"/>
      <c r="I23" s="182"/>
      <c r="J23" s="60" t="str">
        <f t="shared" ref="J23:J28" si="0">Mena</f>
        <v>CZK</v>
      </c>
    </row>
    <row r="24" spans="1:10" ht="23.25" customHeight="1" x14ac:dyDescent="0.2">
      <c r="A24" s="3"/>
      <c r="B24" s="55" t="s">
        <v>14</v>
      </c>
      <c r="C24" s="56"/>
      <c r="D24" s="57"/>
      <c r="E24" s="58">
        <f>SazbaDPH1</f>
        <v>15</v>
      </c>
      <c r="F24" s="59" t="s">
        <v>0</v>
      </c>
      <c r="G24" s="179"/>
      <c r="H24" s="180"/>
      <c r="I24" s="180"/>
      <c r="J24" s="60" t="str">
        <f t="shared" si="0"/>
        <v>CZK</v>
      </c>
    </row>
    <row r="25" spans="1:10" ht="23.25" customHeight="1" x14ac:dyDescent="0.2">
      <c r="A25" s="3"/>
      <c r="B25" s="55" t="s">
        <v>15</v>
      </c>
      <c r="C25" s="56"/>
      <c r="D25" s="57"/>
      <c r="E25" s="58">
        <v>21</v>
      </c>
      <c r="F25" s="59" t="s">
        <v>0</v>
      </c>
      <c r="G25" s="181"/>
      <c r="H25" s="182"/>
      <c r="I25" s="182"/>
      <c r="J25" s="60" t="str">
        <f t="shared" si="0"/>
        <v>CZK</v>
      </c>
    </row>
    <row r="26" spans="1:10" ht="23.25" customHeight="1" x14ac:dyDescent="0.2">
      <c r="A26" s="3"/>
      <c r="B26" s="47" t="s">
        <v>16</v>
      </c>
      <c r="C26" s="21"/>
      <c r="D26" s="17"/>
      <c r="E26" s="41">
        <f>SazbaDPH2</f>
        <v>21</v>
      </c>
      <c r="F26" s="42" t="s">
        <v>0</v>
      </c>
      <c r="G26" s="200"/>
      <c r="H26" s="201"/>
      <c r="I26" s="201"/>
      <c r="J26" s="54" t="str">
        <f t="shared" si="0"/>
        <v>CZK</v>
      </c>
    </row>
    <row r="27" spans="1:10" ht="23.25" customHeight="1" thickBot="1" x14ac:dyDescent="0.25">
      <c r="A27" s="3"/>
      <c r="B27" s="46" t="s">
        <v>5</v>
      </c>
      <c r="C27" s="19"/>
      <c r="D27" s="22"/>
      <c r="E27" s="19"/>
      <c r="F27" s="20"/>
      <c r="G27" s="202"/>
      <c r="H27" s="202"/>
      <c r="I27" s="202"/>
      <c r="J27" s="61" t="str">
        <f t="shared" si="0"/>
        <v>CZK</v>
      </c>
    </row>
    <row r="28" spans="1:10" ht="27.75" hidden="1" customHeight="1" thickBot="1" x14ac:dyDescent="0.25">
      <c r="A28" s="3"/>
      <c r="B28" s="115" t="s">
        <v>25</v>
      </c>
      <c r="C28" s="116"/>
      <c r="D28" s="116"/>
      <c r="E28" s="117"/>
      <c r="F28" s="118"/>
      <c r="G28" s="188">
        <v>1649286.6</v>
      </c>
      <c r="H28" s="189"/>
      <c r="I28" s="189"/>
      <c r="J28" s="119" t="str">
        <f t="shared" si="0"/>
        <v>CZK</v>
      </c>
    </row>
    <row r="29" spans="1:10" ht="27.75" customHeight="1" thickBot="1" x14ac:dyDescent="0.25">
      <c r="A29" s="3"/>
      <c r="B29" s="115" t="s">
        <v>37</v>
      </c>
      <c r="C29" s="120"/>
      <c r="D29" s="120"/>
      <c r="E29" s="120"/>
      <c r="F29" s="120"/>
      <c r="G29" s="188"/>
      <c r="H29" s="188"/>
      <c r="I29" s="188"/>
      <c r="J29" s="121" t="s">
        <v>57</v>
      </c>
    </row>
    <row r="30" spans="1:10" ht="12.75" customHeight="1" x14ac:dyDescent="0.2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 x14ac:dyDescent="0.2">
      <c r="A32" s="3"/>
      <c r="B32" s="23"/>
      <c r="C32" s="18" t="s">
        <v>12</v>
      </c>
      <c r="D32" s="37"/>
      <c r="E32" s="37"/>
      <c r="F32" s="18" t="s">
        <v>11</v>
      </c>
      <c r="G32" s="176"/>
      <c r="H32" s="38"/>
      <c r="I32" s="37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 x14ac:dyDescent="0.2">
      <c r="A34" s="28"/>
      <c r="B34" s="28"/>
      <c r="C34" s="29"/>
      <c r="D34" s="190"/>
      <c r="E34" s="191"/>
      <c r="F34" s="29"/>
      <c r="G34" s="190"/>
      <c r="H34" s="191"/>
      <c r="I34" s="191"/>
      <c r="J34" s="36"/>
    </row>
    <row r="35" spans="1:10" ht="12.75" customHeight="1" x14ac:dyDescent="0.2">
      <c r="A35" s="3"/>
      <c r="B35" s="3"/>
      <c r="C35" s="4"/>
      <c r="D35" s="178" t="s">
        <v>2</v>
      </c>
      <c r="E35" s="178"/>
      <c r="F35" s="4"/>
      <c r="G35" s="43"/>
      <c r="H35" s="12" t="s">
        <v>3</v>
      </c>
      <c r="I35" s="43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92" t="s">
        <v>17</v>
      </c>
      <c r="C37" s="93"/>
      <c r="D37" s="93"/>
      <c r="E37" s="93"/>
      <c r="F37" s="94"/>
      <c r="G37" s="94"/>
      <c r="H37" s="94"/>
      <c r="I37" s="94"/>
      <c r="J37" s="93"/>
    </row>
    <row r="38" spans="1:10" ht="25.5" customHeight="1" x14ac:dyDescent="0.2">
      <c r="A38" s="91" t="s">
        <v>39</v>
      </c>
      <c r="B38" s="95" t="s">
        <v>18</v>
      </c>
      <c r="C38" s="96" t="s">
        <v>6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19</v>
      </c>
      <c r="I38" s="99" t="s">
        <v>1</v>
      </c>
      <c r="J38" s="100" t="s">
        <v>0</v>
      </c>
    </row>
    <row r="39" spans="1:10" ht="25.5" hidden="1" customHeight="1" x14ac:dyDescent="0.2">
      <c r="A39" s="91">
        <v>1</v>
      </c>
      <c r="B39" s="101" t="s">
        <v>45</v>
      </c>
      <c r="C39" s="214"/>
      <c r="D39" s="215"/>
      <c r="E39" s="215"/>
      <c r="F39" s="102">
        <v>0</v>
      </c>
      <c r="G39" s="103">
        <v>1649286.6</v>
      </c>
      <c r="H39" s="104">
        <v>346350.19</v>
      </c>
      <c r="I39" s="104">
        <v>1995636.79</v>
      </c>
      <c r="J39" s="105" t="str">
        <f t="shared" ref="J39:J47" si="1">IF(CenaCelkemVypocet=0,"",I39/CenaCelkemVypocet*100)</f>
        <v/>
      </c>
    </row>
    <row r="40" spans="1:10" ht="25.5" customHeight="1" x14ac:dyDescent="0.2">
      <c r="A40" s="91">
        <v>2</v>
      </c>
      <c r="B40" s="106" t="s">
        <v>46</v>
      </c>
      <c r="C40" s="216" t="s">
        <v>47</v>
      </c>
      <c r="D40" s="217"/>
      <c r="E40" s="217"/>
      <c r="F40" s="107">
        <v>0</v>
      </c>
      <c r="G40" s="108"/>
      <c r="H40" s="108"/>
      <c r="I40" s="108"/>
      <c r="J40" s="109" t="str">
        <f t="shared" si="1"/>
        <v/>
      </c>
    </row>
    <row r="41" spans="1:10" ht="25.5" customHeight="1" x14ac:dyDescent="0.2">
      <c r="A41" s="91">
        <v>3</v>
      </c>
      <c r="B41" s="110" t="s">
        <v>48</v>
      </c>
      <c r="C41" s="214" t="s">
        <v>47</v>
      </c>
      <c r="D41" s="215"/>
      <c r="E41" s="215"/>
      <c r="F41" s="111">
        <v>0</v>
      </c>
      <c r="G41" s="104"/>
      <c r="H41" s="104"/>
      <c r="I41" s="104"/>
      <c r="J41" s="105" t="str">
        <f t="shared" si="1"/>
        <v/>
      </c>
    </row>
    <row r="42" spans="1:10" ht="25.5" customHeight="1" x14ac:dyDescent="0.2">
      <c r="A42" s="91">
        <v>2</v>
      </c>
      <c r="B42" s="106" t="s">
        <v>49</v>
      </c>
      <c r="C42" s="216" t="s">
        <v>50</v>
      </c>
      <c r="D42" s="217"/>
      <c r="E42" s="217"/>
      <c r="F42" s="107">
        <v>0</v>
      </c>
      <c r="G42" s="108"/>
      <c r="H42" s="108"/>
      <c r="I42" s="108"/>
      <c r="J42" s="109" t="str">
        <f t="shared" si="1"/>
        <v/>
      </c>
    </row>
    <row r="43" spans="1:10" ht="25.5" customHeight="1" x14ac:dyDescent="0.2">
      <c r="A43" s="91">
        <v>3</v>
      </c>
      <c r="B43" s="110" t="s">
        <v>46</v>
      </c>
      <c r="C43" s="214" t="s">
        <v>50</v>
      </c>
      <c r="D43" s="215"/>
      <c r="E43" s="215"/>
      <c r="F43" s="111">
        <v>0</v>
      </c>
      <c r="G43" s="104"/>
      <c r="H43" s="104"/>
      <c r="I43" s="104"/>
      <c r="J43" s="105" t="str">
        <f t="shared" si="1"/>
        <v/>
      </c>
    </row>
    <row r="44" spans="1:10" ht="25.5" customHeight="1" x14ac:dyDescent="0.2">
      <c r="A44" s="91">
        <v>2</v>
      </c>
      <c r="B44" s="106" t="s">
        <v>51</v>
      </c>
      <c r="C44" s="216" t="s">
        <v>52</v>
      </c>
      <c r="D44" s="217"/>
      <c r="E44" s="217"/>
      <c r="F44" s="107">
        <v>0</v>
      </c>
      <c r="G44" s="108"/>
      <c r="H44" s="108"/>
      <c r="I44" s="108"/>
      <c r="J44" s="109" t="str">
        <f t="shared" si="1"/>
        <v/>
      </c>
    </row>
    <row r="45" spans="1:10" ht="25.5" customHeight="1" x14ac:dyDescent="0.2">
      <c r="A45" s="91">
        <v>3</v>
      </c>
      <c r="B45" s="110" t="s">
        <v>46</v>
      </c>
      <c r="C45" s="214" t="s">
        <v>52</v>
      </c>
      <c r="D45" s="215"/>
      <c r="E45" s="215"/>
      <c r="F45" s="111">
        <v>0</v>
      </c>
      <c r="G45" s="104"/>
      <c r="H45" s="104"/>
      <c r="I45" s="104"/>
      <c r="J45" s="105" t="str">
        <f t="shared" si="1"/>
        <v/>
      </c>
    </row>
    <row r="46" spans="1:10" ht="25.5" customHeight="1" x14ac:dyDescent="0.2">
      <c r="A46" s="91">
        <v>2</v>
      </c>
      <c r="B46" s="106" t="s">
        <v>53</v>
      </c>
      <c r="C46" s="216" t="s">
        <v>54</v>
      </c>
      <c r="D46" s="217"/>
      <c r="E46" s="217"/>
      <c r="F46" s="107">
        <v>0</v>
      </c>
      <c r="G46" s="108"/>
      <c r="H46" s="108"/>
      <c r="I46" s="108"/>
      <c r="J46" s="109" t="str">
        <f t="shared" si="1"/>
        <v/>
      </c>
    </row>
    <row r="47" spans="1:10" ht="25.5" customHeight="1" x14ac:dyDescent="0.2">
      <c r="A47" s="91">
        <v>3</v>
      </c>
      <c r="B47" s="110" t="s">
        <v>46</v>
      </c>
      <c r="C47" s="214" t="s">
        <v>55</v>
      </c>
      <c r="D47" s="215"/>
      <c r="E47" s="215"/>
      <c r="F47" s="111">
        <v>0</v>
      </c>
      <c r="G47" s="104"/>
      <c r="H47" s="104"/>
      <c r="I47" s="104"/>
      <c r="J47" s="105" t="str">
        <f t="shared" si="1"/>
        <v/>
      </c>
    </row>
    <row r="48" spans="1:10" ht="25.5" customHeight="1" x14ac:dyDescent="0.2">
      <c r="A48" s="91"/>
      <c r="B48" s="218" t="s">
        <v>56</v>
      </c>
      <c r="C48" s="219"/>
      <c r="D48" s="219"/>
      <c r="E48" s="220"/>
      <c r="F48" s="112">
        <f>SUMIF(A39:A47,"=1",F39:F47)</f>
        <v>0</v>
      </c>
      <c r="G48" s="113"/>
      <c r="H48" s="113"/>
      <c r="I48" s="113"/>
      <c r="J48" s="114">
        <f>SUMIF(A39:A47,"=1",J39:J47)</f>
        <v>0</v>
      </c>
    </row>
    <row r="52" spans="1:10" ht="15.75" x14ac:dyDescent="0.25">
      <c r="B52" s="122" t="s">
        <v>58</v>
      </c>
    </row>
    <row r="54" spans="1:10" ht="25.5" customHeight="1" x14ac:dyDescent="0.2">
      <c r="A54" s="123"/>
      <c r="B54" s="126" t="s">
        <v>18</v>
      </c>
      <c r="C54" s="126" t="s">
        <v>6</v>
      </c>
      <c r="D54" s="127"/>
      <c r="E54" s="127"/>
      <c r="F54" s="128" t="s">
        <v>59</v>
      </c>
      <c r="G54" s="128"/>
      <c r="H54" s="128"/>
      <c r="I54" s="128" t="s">
        <v>31</v>
      </c>
      <c r="J54" s="128" t="s">
        <v>0</v>
      </c>
    </row>
    <row r="55" spans="1:10" ht="25.5" customHeight="1" x14ac:dyDescent="0.2">
      <c r="A55" s="124"/>
      <c r="B55" s="129" t="s">
        <v>60</v>
      </c>
      <c r="C55" s="221" t="s">
        <v>61</v>
      </c>
      <c r="D55" s="222"/>
      <c r="E55" s="222"/>
      <c r="F55" s="136" t="s">
        <v>26</v>
      </c>
      <c r="G55" s="130"/>
      <c r="H55" s="130"/>
      <c r="I55" s="130"/>
      <c r="J55" s="134" t="str">
        <f>IF(I64=0,"",I55/I64*100)</f>
        <v/>
      </c>
    </row>
    <row r="56" spans="1:10" ht="25.5" customHeight="1" x14ac:dyDescent="0.2">
      <c r="A56" s="124"/>
      <c r="B56" s="129" t="s">
        <v>62</v>
      </c>
      <c r="C56" s="221" t="s">
        <v>63</v>
      </c>
      <c r="D56" s="222"/>
      <c r="E56" s="222"/>
      <c r="F56" s="136" t="s">
        <v>26</v>
      </c>
      <c r="G56" s="130"/>
      <c r="H56" s="130"/>
      <c r="I56" s="130"/>
      <c r="J56" s="134" t="str">
        <f>IF(I64=0,"",I56/I64*100)</f>
        <v/>
      </c>
    </row>
    <row r="57" spans="1:10" ht="25.5" customHeight="1" x14ac:dyDescent="0.2">
      <c r="A57" s="124"/>
      <c r="B57" s="129" t="s">
        <v>64</v>
      </c>
      <c r="C57" s="221" t="s">
        <v>65</v>
      </c>
      <c r="D57" s="222"/>
      <c r="E57" s="222"/>
      <c r="F57" s="136" t="s">
        <v>26</v>
      </c>
      <c r="G57" s="130"/>
      <c r="H57" s="130"/>
      <c r="I57" s="130"/>
      <c r="J57" s="134" t="str">
        <f>IF(I64=0,"",I57/I64*100)</f>
        <v/>
      </c>
    </row>
    <row r="58" spans="1:10" ht="25.5" customHeight="1" x14ac:dyDescent="0.2">
      <c r="A58" s="124"/>
      <c r="B58" s="129" t="s">
        <v>66</v>
      </c>
      <c r="C58" s="221" t="s">
        <v>67</v>
      </c>
      <c r="D58" s="222"/>
      <c r="E58" s="222"/>
      <c r="F58" s="136" t="s">
        <v>26</v>
      </c>
      <c r="G58" s="130"/>
      <c r="H58" s="130"/>
      <c r="I58" s="130"/>
      <c r="J58" s="134" t="str">
        <f>IF(I64=0,"",I58/I64*100)</f>
        <v/>
      </c>
    </row>
    <row r="59" spans="1:10" ht="25.5" customHeight="1" x14ac:dyDescent="0.2">
      <c r="A59" s="124"/>
      <c r="B59" s="129" t="s">
        <v>68</v>
      </c>
      <c r="C59" s="221" t="s">
        <v>69</v>
      </c>
      <c r="D59" s="222"/>
      <c r="E59" s="222"/>
      <c r="F59" s="136" t="s">
        <v>26</v>
      </c>
      <c r="G59" s="130"/>
      <c r="H59" s="130"/>
      <c r="I59" s="130"/>
      <c r="J59" s="134" t="str">
        <f>IF(I64=0,"",I59/I64*100)</f>
        <v/>
      </c>
    </row>
    <row r="60" spans="1:10" ht="25.5" customHeight="1" x14ac:dyDescent="0.2">
      <c r="A60" s="124"/>
      <c r="B60" s="129" t="s">
        <v>70</v>
      </c>
      <c r="C60" s="221" t="s">
        <v>71</v>
      </c>
      <c r="D60" s="222"/>
      <c r="E60" s="222"/>
      <c r="F60" s="136" t="s">
        <v>26</v>
      </c>
      <c r="G60" s="130"/>
      <c r="H60" s="130"/>
      <c r="I60" s="130"/>
      <c r="J60" s="134" t="str">
        <f>IF(I64=0,"",I60/I64*100)</f>
        <v/>
      </c>
    </row>
    <row r="61" spans="1:10" ht="25.5" customHeight="1" x14ac:dyDescent="0.2">
      <c r="A61" s="124"/>
      <c r="B61" s="129" t="s">
        <v>72</v>
      </c>
      <c r="C61" s="221" t="s">
        <v>73</v>
      </c>
      <c r="D61" s="222"/>
      <c r="E61" s="222"/>
      <c r="F61" s="136" t="s">
        <v>26</v>
      </c>
      <c r="G61" s="130"/>
      <c r="H61" s="130"/>
      <c r="I61" s="130"/>
      <c r="J61" s="134" t="str">
        <f>IF(I64=0,"",I61/I64*100)</f>
        <v/>
      </c>
    </row>
    <row r="62" spans="1:10" ht="25.5" customHeight="1" x14ac:dyDescent="0.2">
      <c r="A62" s="124"/>
      <c r="B62" s="129" t="s">
        <v>74</v>
      </c>
      <c r="C62" s="221" t="s">
        <v>75</v>
      </c>
      <c r="D62" s="222"/>
      <c r="E62" s="222"/>
      <c r="F62" s="136" t="s">
        <v>27</v>
      </c>
      <c r="G62" s="130"/>
      <c r="H62" s="130"/>
      <c r="I62" s="130"/>
      <c r="J62" s="134" t="str">
        <f>IF(I64=0,"",I62/I64*100)</f>
        <v/>
      </c>
    </row>
    <row r="63" spans="1:10" ht="25.5" customHeight="1" x14ac:dyDescent="0.2">
      <c r="A63" s="124"/>
      <c r="B63" s="129" t="s">
        <v>76</v>
      </c>
      <c r="C63" s="221" t="s">
        <v>77</v>
      </c>
      <c r="D63" s="222"/>
      <c r="E63" s="222"/>
      <c r="F63" s="136" t="s">
        <v>28</v>
      </c>
      <c r="G63" s="130"/>
      <c r="H63" s="130"/>
      <c r="I63" s="130"/>
      <c r="J63" s="134" t="str">
        <f>IF(I64=0,"",I63/I64*100)</f>
        <v/>
      </c>
    </row>
    <row r="64" spans="1:10" ht="25.5" customHeight="1" x14ac:dyDescent="0.2">
      <c r="A64" s="125"/>
      <c r="B64" s="131" t="s">
        <v>1</v>
      </c>
      <c r="C64" s="131"/>
      <c r="D64" s="132"/>
      <c r="E64" s="132"/>
      <c r="F64" s="137"/>
      <c r="G64" s="133"/>
      <c r="H64" s="133"/>
      <c r="I64" s="133"/>
      <c r="J64" s="135">
        <f>SUM(J55:J63)</f>
        <v>0</v>
      </c>
    </row>
    <row r="65" spans="6:10" x14ac:dyDescent="0.2">
      <c r="F65" s="88"/>
      <c r="G65" s="89"/>
      <c r="H65" s="88"/>
      <c r="I65" s="89"/>
      <c r="J65" s="90"/>
    </row>
    <row r="66" spans="6:10" x14ac:dyDescent="0.2">
      <c r="F66" s="88"/>
      <c r="G66" s="89"/>
      <c r="H66" s="88"/>
      <c r="I66" s="89"/>
      <c r="J66" s="90"/>
    </row>
    <row r="67" spans="6:10" x14ac:dyDescent="0.2">
      <c r="F67" s="88"/>
      <c r="G67" s="89"/>
      <c r="H67" s="88"/>
      <c r="I67" s="89"/>
      <c r="J67" s="9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C60:E60"/>
    <mergeCell ref="C61:E61"/>
    <mergeCell ref="C62:E62"/>
    <mergeCell ref="C63:E63"/>
    <mergeCell ref="C55:E55"/>
    <mergeCell ref="C56:E56"/>
    <mergeCell ref="C57:E57"/>
    <mergeCell ref="C58:E58"/>
    <mergeCell ref="C59:E59"/>
    <mergeCell ref="C44:E44"/>
    <mergeCell ref="C45:E45"/>
    <mergeCell ref="C46:E46"/>
    <mergeCell ref="C47:E47"/>
    <mergeCell ref="B48:E48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23" t="s">
        <v>7</v>
      </c>
      <c r="B1" s="223"/>
      <c r="C1" s="224"/>
      <c r="D1" s="223"/>
      <c r="E1" s="223"/>
      <c r="F1" s="223"/>
      <c r="G1" s="223"/>
    </row>
    <row r="2" spans="1:7" ht="24.95" customHeight="1" x14ac:dyDescent="0.2">
      <c r="A2" s="76" t="s">
        <v>8</v>
      </c>
      <c r="B2" s="75"/>
      <c r="C2" s="225"/>
      <c r="D2" s="225"/>
      <c r="E2" s="225"/>
      <c r="F2" s="225"/>
      <c r="G2" s="226"/>
    </row>
    <row r="3" spans="1:7" ht="24.95" customHeight="1" x14ac:dyDescent="0.2">
      <c r="A3" s="76" t="s">
        <v>9</v>
      </c>
      <c r="B3" s="75"/>
      <c r="C3" s="225"/>
      <c r="D3" s="225"/>
      <c r="E3" s="225"/>
      <c r="F3" s="225"/>
      <c r="G3" s="226"/>
    </row>
    <row r="4" spans="1:7" ht="24.95" customHeight="1" x14ac:dyDescent="0.2">
      <c r="A4" s="76" t="s">
        <v>10</v>
      </c>
      <c r="B4" s="75"/>
      <c r="C4" s="225"/>
      <c r="D4" s="225"/>
      <c r="E4" s="225"/>
      <c r="F4" s="225"/>
      <c r="G4" s="226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40" activePane="bottomLeft" state="frozen"/>
      <selection pane="bottomLeft" activeCell="G53" sqref="G53"/>
    </sheetView>
  </sheetViews>
  <sheetFormatPr defaultRowHeight="12.75" outlineLevelRow="1" x14ac:dyDescent="0.2"/>
  <cols>
    <col min="1" max="1" width="3.42578125" customWidth="1"/>
    <col min="2" max="2" width="12.5703125" style="87" customWidth="1"/>
    <col min="3" max="3" width="38.28515625" style="8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27" t="s">
        <v>7</v>
      </c>
      <c r="B1" s="227"/>
      <c r="C1" s="227"/>
      <c r="D1" s="227"/>
      <c r="E1" s="227"/>
      <c r="F1" s="227"/>
      <c r="G1" s="227"/>
      <c r="AG1" t="s">
        <v>80</v>
      </c>
    </row>
    <row r="2" spans="1:60" ht="24.95" customHeight="1" x14ac:dyDescent="0.2">
      <c r="A2" s="140" t="s">
        <v>8</v>
      </c>
      <c r="B2" s="75" t="s">
        <v>43</v>
      </c>
      <c r="C2" s="228" t="s">
        <v>44</v>
      </c>
      <c r="D2" s="229"/>
      <c r="E2" s="229"/>
      <c r="F2" s="229"/>
      <c r="G2" s="230"/>
      <c r="AG2" t="s">
        <v>81</v>
      </c>
    </row>
    <row r="3" spans="1:60" ht="24.95" customHeight="1" x14ac:dyDescent="0.2">
      <c r="A3" s="140" t="s">
        <v>9</v>
      </c>
      <c r="B3" s="75" t="s">
        <v>46</v>
      </c>
      <c r="C3" s="228" t="s">
        <v>47</v>
      </c>
      <c r="D3" s="229"/>
      <c r="E3" s="229"/>
      <c r="F3" s="229"/>
      <c r="G3" s="230"/>
      <c r="AC3" s="87" t="s">
        <v>81</v>
      </c>
      <c r="AG3" t="s">
        <v>82</v>
      </c>
    </row>
    <row r="4" spans="1:60" ht="24.95" customHeight="1" x14ac:dyDescent="0.2">
      <c r="A4" s="141" t="s">
        <v>10</v>
      </c>
      <c r="B4" s="142" t="s">
        <v>48</v>
      </c>
      <c r="C4" s="231" t="s">
        <v>47</v>
      </c>
      <c r="D4" s="232"/>
      <c r="E4" s="232"/>
      <c r="F4" s="232"/>
      <c r="G4" s="233"/>
      <c r="AG4" t="s">
        <v>83</v>
      </c>
    </row>
    <row r="5" spans="1:60" x14ac:dyDescent="0.2">
      <c r="D5" s="139"/>
    </row>
    <row r="6" spans="1:60" ht="38.25" x14ac:dyDescent="0.2">
      <c r="A6" s="144" t="s">
        <v>84</v>
      </c>
      <c r="B6" s="146" t="s">
        <v>85</v>
      </c>
      <c r="C6" s="146" t="s">
        <v>86</v>
      </c>
      <c r="D6" s="145" t="s">
        <v>87</v>
      </c>
      <c r="E6" s="144" t="s">
        <v>88</v>
      </c>
      <c r="F6" s="143" t="s">
        <v>89</v>
      </c>
      <c r="G6" s="144" t="s">
        <v>31</v>
      </c>
      <c r="H6" s="147" t="s">
        <v>32</v>
      </c>
      <c r="I6" s="147" t="s">
        <v>90</v>
      </c>
      <c r="J6" s="147" t="s">
        <v>33</v>
      </c>
      <c r="K6" s="147" t="s">
        <v>91</v>
      </c>
      <c r="L6" s="147" t="s">
        <v>92</v>
      </c>
      <c r="M6" s="147" t="s">
        <v>93</v>
      </c>
      <c r="N6" s="147" t="s">
        <v>94</v>
      </c>
      <c r="O6" s="147" t="s">
        <v>95</v>
      </c>
      <c r="P6" s="147" t="s">
        <v>96</v>
      </c>
      <c r="Q6" s="147" t="s">
        <v>97</v>
      </c>
      <c r="R6" s="147" t="s">
        <v>98</v>
      </c>
      <c r="S6" s="147" t="s">
        <v>99</v>
      </c>
      <c r="T6" s="147" t="s">
        <v>100</v>
      </c>
      <c r="U6" s="147" t="s">
        <v>101</v>
      </c>
      <c r="V6" s="147" t="s">
        <v>102</v>
      </c>
      <c r="W6" s="147" t="s">
        <v>103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60" x14ac:dyDescent="0.2">
      <c r="A8" s="153" t="s">
        <v>104</v>
      </c>
      <c r="B8" s="154" t="s">
        <v>64</v>
      </c>
      <c r="C8" s="171" t="s">
        <v>65</v>
      </c>
      <c r="D8" s="155"/>
      <c r="E8" s="156"/>
      <c r="F8" s="157"/>
      <c r="G8" s="158">
        <f>SUMIF(AG9:AG24,"&lt;&gt;NOR",G9:G24)</f>
        <v>0</v>
      </c>
      <c r="H8" s="152"/>
      <c r="I8" s="152">
        <f>SUM(I9:I24)</f>
        <v>68570.12</v>
      </c>
      <c r="J8" s="152"/>
      <c r="K8" s="152">
        <f>SUM(K9:K24)</f>
        <v>42064.93</v>
      </c>
      <c r="L8" s="152"/>
      <c r="M8" s="152">
        <f>SUM(M9:M24)</f>
        <v>0</v>
      </c>
      <c r="N8" s="152"/>
      <c r="O8" s="152">
        <f>SUM(O9:O24)</f>
        <v>5.46</v>
      </c>
      <c r="P8" s="152"/>
      <c r="Q8" s="152">
        <f>SUM(Q9:Q24)</f>
        <v>0</v>
      </c>
      <c r="R8" s="152"/>
      <c r="S8" s="152"/>
      <c r="T8" s="152"/>
      <c r="U8" s="152"/>
      <c r="V8" s="152">
        <f>SUM(V9:V24)</f>
        <v>94.97999999999999</v>
      </c>
      <c r="W8" s="152"/>
      <c r="AG8" t="s">
        <v>105</v>
      </c>
    </row>
    <row r="9" spans="1:60" ht="22.5" outlineLevel="1" x14ac:dyDescent="0.2">
      <c r="A9" s="165">
        <v>1</v>
      </c>
      <c r="B9" s="166" t="s">
        <v>106</v>
      </c>
      <c r="C9" s="172" t="s">
        <v>107</v>
      </c>
      <c r="D9" s="167" t="s">
        <v>108</v>
      </c>
      <c r="E9" s="168">
        <v>35</v>
      </c>
      <c r="F9" s="169"/>
      <c r="G9" s="170">
        <f t="shared" ref="G9:G24" si="0">ROUND(E9*F9,2)</f>
        <v>0</v>
      </c>
      <c r="H9" s="151">
        <v>0</v>
      </c>
      <c r="I9" s="151">
        <f t="shared" ref="I9:I24" si="1">ROUND(E9*H9,2)</f>
        <v>0</v>
      </c>
      <c r="J9" s="151">
        <v>248</v>
      </c>
      <c r="K9" s="151">
        <f t="shared" ref="K9:K24" si="2">ROUND(E9*J9,2)</f>
        <v>8680</v>
      </c>
      <c r="L9" s="151">
        <v>21</v>
      </c>
      <c r="M9" s="151">
        <f t="shared" ref="M9:M24" si="3">G9*(1+L9/100)</f>
        <v>0</v>
      </c>
      <c r="N9" s="151">
        <v>0</v>
      </c>
      <c r="O9" s="151">
        <f t="shared" ref="O9:O24" si="4">ROUND(E9*N9,2)</f>
        <v>0</v>
      </c>
      <c r="P9" s="151">
        <v>0</v>
      </c>
      <c r="Q9" s="151">
        <f t="shared" ref="Q9:Q24" si="5">ROUND(E9*P9,2)</f>
        <v>0</v>
      </c>
      <c r="R9" s="151"/>
      <c r="S9" s="151" t="s">
        <v>109</v>
      </c>
      <c r="T9" s="151" t="s">
        <v>109</v>
      </c>
      <c r="U9" s="151">
        <v>0.60000000000000009</v>
      </c>
      <c r="V9" s="151">
        <f t="shared" ref="V9:V24" si="6">ROUND(E9*U9,2)</f>
        <v>21</v>
      </c>
      <c r="W9" s="151"/>
      <c r="X9" s="148"/>
      <c r="Y9" s="148"/>
      <c r="Z9" s="148"/>
      <c r="AA9" s="148"/>
      <c r="AB9" s="148"/>
      <c r="AC9" s="148"/>
      <c r="AD9" s="148"/>
      <c r="AE9" s="148"/>
      <c r="AF9" s="148"/>
      <c r="AG9" s="148" t="s">
        <v>110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65">
        <v>2</v>
      </c>
      <c r="B10" s="166" t="s">
        <v>111</v>
      </c>
      <c r="C10" s="172" t="s">
        <v>112</v>
      </c>
      <c r="D10" s="167" t="s">
        <v>113</v>
      </c>
      <c r="E10" s="168">
        <v>2.0720000000000001</v>
      </c>
      <c r="F10" s="169"/>
      <c r="G10" s="170">
        <f t="shared" si="0"/>
        <v>0</v>
      </c>
      <c r="H10" s="151">
        <v>0</v>
      </c>
      <c r="I10" s="151">
        <f t="shared" si="1"/>
        <v>0</v>
      </c>
      <c r="J10" s="151">
        <v>41.2</v>
      </c>
      <c r="K10" s="151">
        <f t="shared" si="2"/>
        <v>85.37</v>
      </c>
      <c r="L10" s="151">
        <v>21</v>
      </c>
      <c r="M10" s="151">
        <f t="shared" si="3"/>
        <v>0</v>
      </c>
      <c r="N10" s="151">
        <v>0</v>
      </c>
      <c r="O10" s="151">
        <f t="shared" si="4"/>
        <v>0</v>
      </c>
      <c r="P10" s="151">
        <v>0</v>
      </c>
      <c r="Q10" s="151">
        <f t="shared" si="5"/>
        <v>0</v>
      </c>
      <c r="R10" s="151"/>
      <c r="S10" s="151" t="s">
        <v>109</v>
      </c>
      <c r="T10" s="151" t="s">
        <v>109</v>
      </c>
      <c r="U10" s="151">
        <v>8.7000000000000008E-2</v>
      </c>
      <c r="V10" s="151">
        <f t="shared" si="6"/>
        <v>0.18</v>
      </c>
      <c r="W10" s="151"/>
      <c r="X10" s="148"/>
      <c r="Y10" s="148"/>
      <c r="Z10" s="148"/>
      <c r="AA10" s="148"/>
      <c r="AB10" s="148"/>
      <c r="AC10" s="148"/>
      <c r="AD10" s="148"/>
      <c r="AE10" s="148"/>
      <c r="AF10" s="148"/>
      <c r="AG10" s="148" t="s">
        <v>110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65">
        <v>3</v>
      </c>
      <c r="B11" s="166" t="s">
        <v>114</v>
      </c>
      <c r="C11" s="172" t="s">
        <v>115</v>
      </c>
      <c r="D11" s="167" t="s">
        <v>116</v>
      </c>
      <c r="E11" s="168">
        <v>103.60000000000001</v>
      </c>
      <c r="F11" s="169"/>
      <c r="G11" s="170">
        <f t="shared" si="0"/>
        <v>0</v>
      </c>
      <c r="H11" s="151">
        <v>85</v>
      </c>
      <c r="I11" s="151">
        <f t="shared" si="1"/>
        <v>8806</v>
      </c>
      <c r="J11" s="151">
        <v>0</v>
      </c>
      <c r="K11" s="151">
        <f t="shared" si="2"/>
        <v>0</v>
      </c>
      <c r="L11" s="151">
        <v>21</v>
      </c>
      <c r="M11" s="151">
        <f t="shared" si="3"/>
        <v>0</v>
      </c>
      <c r="N11" s="151">
        <v>2.4800000000000004E-3</v>
      </c>
      <c r="O11" s="151">
        <f t="shared" si="4"/>
        <v>0.26</v>
      </c>
      <c r="P11" s="151">
        <v>0</v>
      </c>
      <c r="Q11" s="151">
        <f t="shared" si="5"/>
        <v>0</v>
      </c>
      <c r="R11" s="151" t="s">
        <v>117</v>
      </c>
      <c r="S11" s="151" t="s">
        <v>109</v>
      </c>
      <c r="T11" s="151" t="s">
        <v>118</v>
      </c>
      <c r="U11" s="151">
        <v>0</v>
      </c>
      <c r="V11" s="151">
        <f t="shared" si="6"/>
        <v>0</v>
      </c>
      <c r="W11" s="151"/>
      <c r="X11" s="148"/>
      <c r="Y11" s="148"/>
      <c r="Z11" s="148"/>
      <c r="AA11" s="148"/>
      <c r="AB11" s="148"/>
      <c r="AC11" s="148"/>
      <c r="AD11" s="148"/>
      <c r="AE11" s="148"/>
      <c r="AF11" s="148"/>
      <c r="AG11" s="148" t="s">
        <v>119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65">
        <v>4</v>
      </c>
      <c r="B12" s="166" t="s">
        <v>120</v>
      </c>
      <c r="C12" s="172" t="s">
        <v>121</v>
      </c>
      <c r="D12" s="167" t="s">
        <v>122</v>
      </c>
      <c r="E12" s="168">
        <v>19.228160000000003</v>
      </c>
      <c r="F12" s="169"/>
      <c r="G12" s="170">
        <f t="shared" si="0"/>
        <v>0</v>
      </c>
      <c r="H12" s="151">
        <v>38</v>
      </c>
      <c r="I12" s="151">
        <f t="shared" si="1"/>
        <v>730.67</v>
      </c>
      <c r="J12" s="151">
        <v>0</v>
      </c>
      <c r="K12" s="151">
        <f t="shared" si="2"/>
        <v>0</v>
      </c>
      <c r="L12" s="151">
        <v>21</v>
      </c>
      <c r="M12" s="151">
        <f t="shared" si="3"/>
        <v>0</v>
      </c>
      <c r="N12" s="151">
        <v>1E-3</v>
      </c>
      <c r="O12" s="151">
        <f t="shared" si="4"/>
        <v>0.02</v>
      </c>
      <c r="P12" s="151">
        <v>0</v>
      </c>
      <c r="Q12" s="151">
        <f t="shared" si="5"/>
        <v>0</v>
      </c>
      <c r="R12" s="151" t="s">
        <v>117</v>
      </c>
      <c r="S12" s="151" t="s">
        <v>109</v>
      </c>
      <c r="T12" s="151" t="s">
        <v>118</v>
      </c>
      <c r="U12" s="151">
        <v>0</v>
      </c>
      <c r="V12" s="151">
        <f t="shared" si="6"/>
        <v>0</v>
      </c>
      <c r="W12" s="151"/>
      <c r="X12" s="148"/>
      <c r="Y12" s="148"/>
      <c r="Z12" s="148"/>
      <c r="AA12" s="148"/>
      <c r="AB12" s="148"/>
      <c r="AC12" s="148"/>
      <c r="AD12" s="148"/>
      <c r="AE12" s="148"/>
      <c r="AF12" s="148"/>
      <c r="AG12" s="148" t="s">
        <v>119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65">
        <v>5</v>
      </c>
      <c r="B13" s="166" t="s">
        <v>123</v>
      </c>
      <c r="C13" s="172" t="s">
        <v>124</v>
      </c>
      <c r="D13" s="167" t="s">
        <v>116</v>
      </c>
      <c r="E13" s="168">
        <v>326.34000000000003</v>
      </c>
      <c r="F13" s="169"/>
      <c r="G13" s="170">
        <f t="shared" si="0"/>
        <v>0</v>
      </c>
      <c r="H13" s="151">
        <v>5</v>
      </c>
      <c r="I13" s="151">
        <f t="shared" si="1"/>
        <v>1631.7</v>
      </c>
      <c r="J13" s="151">
        <v>0</v>
      </c>
      <c r="K13" s="151">
        <f t="shared" si="2"/>
        <v>0</v>
      </c>
      <c r="L13" s="151">
        <v>21</v>
      </c>
      <c r="M13" s="151">
        <f t="shared" si="3"/>
        <v>0</v>
      </c>
      <c r="N13" s="151">
        <v>0</v>
      </c>
      <c r="O13" s="151">
        <f t="shared" si="4"/>
        <v>0</v>
      </c>
      <c r="P13" s="151">
        <v>0</v>
      </c>
      <c r="Q13" s="151">
        <f t="shared" si="5"/>
        <v>0</v>
      </c>
      <c r="R13" s="151" t="s">
        <v>117</v>
      </c>
      <c r="S13" s="151" t="s">
        <v>109</v>
      </c>
      <c r="T13" s="151" t="s">
        <v>118</v>
      </c>
      <c r="U13" s="151">
        <v>0</v>
      </c>
      <c r="V13" s="151">
        <f t="shared" si="6"/>
        <v>0</v>
      </c>
      <c r="W13" s="151"/>
      <c r="X13" s="148"/>
      <c r="Y13" s="148"/>
      <c r="Z13" s="148"/>
      <c r="AA13" s="148"/>
      <c r="AB13" s="148"/>
      <c r="AC13" s="148"/>
      <c r="AD13" s="148"/>
      <c r="AE13" s="148"/>
      <c r="AF13" s="148"/>
      <c r="AG13" s="148" t="s">
        <v>119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65">
        <v>6</v>
      </c>
      <c r="B14" s="166" t="s">
        <v>125</v>
      </c>
      <c r="C14" s="172" t="s">
        <v>126</v>
      </c>
      <c r="D14" s="167" t="s">
        <v>108</v>
      </c>
      <c r="E14" s="168">
        <v>15</v>
      </c>
      <c r="F14" s="169"/>
      <c r="G14" s="170">
        <f t="shared" si="0"/>
        <v>0</v>
      </c>
      <c r="H14" s="151">
        <v>25</v>
      </c>
      <c r="I14" s="151">
        <f t="shared" si="1"/>
        <v>375</v>
      </c>
      <c r="J14" s="151">
        <v>0</v>
      </c>
      <c r="K14" s="151">
        <f t="shared" si="2"/>
        <v>0</v>
      </c>
      <c r="L14" s="151">
        <v>21</v>
      </c>
      <c r="M14" s="151">
        <f t="shared" si="3"/>
        <v>0</v>
      </c>
      <c r="N14" s="151">
        <v>0</v>
      </c>
      <c r="O14" s="151">
        <f t="shared" si="4"/>
        <v>0</v>
      </c>
      <c r="P14" s="151">
        <v>0</v>
      </c>
      <c r="Q14" s="151">
        <f t="shared" si="5"/>
        <v>0</v>
      </c>
      <c r="R14" s="151" t="s">
        <v>117</v>
      </c>
      <c r="S14" s="151" t="s">
        <v>109</v>
      </c>
      <c r="T14" s="151" t="s">
        <v>118</v>
      </c>
      <c r="U14" s="151">
        <v>0</v>
      </c>
      <c r="V14" s="151">
        <f t="shared" si="6"/>
        <v>0</v>
      </c>
      <c r="W14" s="151"/>
      <c r="X14" s="148"/>
      <c r="Y14" s="148"/>
      <c r="Z14" s="148"/>
      <c r="AA14" s="148"/>
      <c r="AB14" s="148"/>
      <c r="AC14" s="148"/>
      <c r="AD14" s="148"/>
      <c r="AE14" s="148"/>
      <c r="AF14" s="148"/>
      <c r="AG14" s="148" t="s">
        <v>119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22.5" outlineLevel="1" x14ac:dyDescent="0.2">
      <c r="A15" s="165">
        <v>7</v>
      </c>
      <c r="B15" s="166" t="s">
        <v>127</v>
      </c>
      <c r="C15" s="172" t="s">
        <v>128</v>
      </c>
      <c r="D15" s="167" t="s">
        <v>108</v>
      </c>
      <c r="E15" s="168">
        <v>1</v>
      </c>
      <c r="F15" s="169"/>
      <c r="G15" s="170">
        <f t="shared" si="0"/>
        <v>0</v>
      </c>
      <c r="H15" s="151">
        <v>7515</v>
      </c>
      <c r="I15" s="151">
        <f t="shared" si="1"/>
        <v>7515</v>
      </c>
      <c r="J15" s="151">
        <v>0</v>
      </c>
      <c r="K15" s="151">
        <f t="shared" si="2"/>
        <v>0</v>
      </c>
      <c r="L15" s="151">
        <v>21</v>
      </c>
      <c r="M15" s="151">
        <f t="shared" si="3"/>
        <v>0</v>
      </c>
      <c r="N15" s="151">
        <v>6.3200000000000006E-2</v>
      </c>
      <c r="O15" s="151">
        <f t="shared" si="4"/>
        <v>0.06</v>
      </c>
      <c r="P15" s="151">
        <v>0</v>
      </c>
      <c r="Q15" s="151">
        <f t="shared" si="5"/>
        <v>0</v>
      </c>
      <c r="R15" s="151" t="s">
        <v>117</v>
      </c>
      <c r="S15" s="151" t="s">
        <v>109</v>
      </c>
      <c r="T15" s="151" t="s">
        <v>109</v>
      </c>
      <c r="U15" s="151">
        <v>0</v>
      </c>
      <c r="V15" s="151">
        <f t="shared" si="6"/>
        <v>0</v>
      </c>
      <c r="W15" s="151"/>
      <c r="X15" s="148"/>
      <c r="Y15" s="148"/>
      <c r="Z15" s="148"/>
      <c r="AA15" s="148"/>
      <c r="AB15" s="148"/>
      <c r="AC15" s="148"/>
      <c r="AD15" s="148"/>
      <c r="AE15" s="148"/>
      <c r="AF15" s="148"/>
      <c r="AG15" s="148" t="s">
        <v>119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65">
        <v>8</v>
      </c>
      <c r="B16" s="166" t="s">
        <v>129</v>
      </c>
      <c r="C16" s="172" t="s">
        <v>130</v>
      </c>
      <c r="D16" s="167" t="s">
        <v>108</v>
      </c>
      <c r="E16" s="168">
        <v>35</v>
      </c>
      <c r="F16" s="169"/>
      <c r="G16" s="170">
        <f t="shared" si="0"/>
        <v>0</v>
      </c>
      <c r="H16" s="151">
        <v>125.05000000000001</v>
      </c>
      <c r="I16" s="151">
        <f t="shared" si="1"/>
        <v>4376.75</v>
      </c>
      <c r="J16" s="151">
        <v>214.95000000000002</v>
      </c>
      <c r="K16" s="151">
        <f t="shared" si="2"/>
        <v>7523.25</v>
      </c>
      <c r="L16" s="151">
        <v>21</v>
      </c>
      <c r="M16" s="151">
        <f t="shared" si="3"/>
        <v>0</v>
      </c>
      <c r="N16" s="151">
        <v>0.125</v>
      </c>
      <c r="O16" s="151">
        <f t="shared" si="4"/>
        <v>4.38</v>
      </c>
      <c r="P16" s="151">
        <v>0</v>
      </c>
      <c r="Q16" s="151">
        <f t="shared" si="5"/>
        <v>0</v>
      </c>
      <c r="R16" s="151"/>
      <c r="S16" s="151" t="s">
        <v>109</v>
      </c>
      <c r="T16" s="151" t="s">
        <v>109</v>
      </c>
      <c r="U16" s="151">
        <v>0.52</v>
      </c>
      <c r="V16" s="151">
        <f t="shared" si="6"/>
        <v>18.2</v>
      </c>
      <c r="W16" s="151"/>
      <c r="X16" s="148"/>
      <c r="Y16" s="148"/>
      <c r="Z16" s="148"/>
      <c r="AA16" s="148"/>
      <c r="AB16" s="148"/>
      <c r="AC16" s="148"/>
      <c r="AD16" s="148"/>
      <c r="AE16" s="148"/>
      <c r="AF16" s="148"/>
      <c r="AG16" s="148" t="s">
        <v>110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65">
        <v>9</v>
      </c>
      <c r="B17" s="166" t="s">
        <v>131</v>
      </c>
      <c r="C17" s="172" t="s">
        <v>132</v>
      </c>
      <c r="D17" s="167" t="s">
        <v>108</v>
      </c>
      <c r="E17" s="168">
        <v>35</v>
      </c>
      <c r="F17" s="169"/>
      <c r="G17" s="170">
        <f t="shared" si="0"/>
        <v>0</v>
      </c>
      <c r="H17" s="151">
        <v>547</v>
      </c>
      <c r="I17" s="151">
        <f t="shared" si="1"/>
        <v>19145</v>
      </c>
      <c r="J17" s="151">
        <v>0</v>
      </c>
      <c r="K17" s="151">
        <f t="shared" si="2"/>
        <v>0</v>
      </c>
      <c r="L17" s="151">
        <v>21</v>
      </c>
      <c r="M17" s="151">
        <f t="shared" si="3"/>
        <v>0</v>
      </c>
      <c r="N17" s="151">
        <v>1.34E-2</v>
      </c>
      <c r="O17" s="151">
        <f t="shared" si="4"/>
        <v>0.47</v>
      </c>
      <c r="P17" s="151">
        <v>0</v>
      </c>
      <c r="Q17" s="151">
        <f t="shared" si="5"/>
        <v>0</v>
      </c>
      <c r="R17" s="151" t="s">
        <v>117</v>
      </c>
      <c r="S17" s="151" t="s">
        <v>109</v>
      </c>
      <c r="T17" s="151" t="s">
        <v>109</v>
      </c>
      <c r="U17" s="151">
        <v>0</v>
      </c>
      <c r="V17" s="151">
        <f t="shared" si="6"/>
        <v>0</v>
      </c>
      <c r="W17" s="151"/>
      <c r="X17" s="148"/>
      <c r="Y17" s="148"/>
      <c r="Z17" s="148"/>
      <c r="AA17" s="148"/>
      <c r="AB17" s="148"/>
      <c r="AC17" s="148"/>
      <c r="AD17" s="148"/>
      <c r="AE17" s="148"/>
      <c r="AF17" s="148"/>
      <c r="AG17" s="148" t="s">
        <v>119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65">
        <v>10</v>
      </c>
      <c r="B18" s="166" t="s">
        <v>133</v>
      </c>
      <c r="C18" s="172" t="s">
        <v>134</v>
      </c>
      <c r="D18" s="167" t="s">
        <v>108</v>
      </c>
      <c r="E18" s="168">
        <v>6</v>
      </c>
      <c r="F18" s="169"/>
      <c r="G18" s="170">
        <f t="shared" si="0"/>
        <v>0</v>
      </c>
      <c r="H18" s="151">
        <v>705</v>
      </c>
      <c r="I18" s="151">
        <f t="shared" si="1"/>
        <v>4230</v>
      </c>
      <c r="J18" s="151">
        <v>0</v>
      </c>
      <c r="K18" s="151">
        <f t="shared" si="2"/>
        <v>0</v>
      </c>
      <c r="L18" s="151">
        <v>21</v>
      </c>
      <c r="M18" s="151">
        <f t="shared" si="3"/>
        <v>0</v>
      </c>
      <c r="N18" s="151">
        <v>1.9600000000000003E-2</v>
      </c>
      <c r="O18" s="151">
        <f t="shared" si="4"/>
        <v>0.12</v>
      </c>
      <c r="P18" s="151">
        <v>0</v>
      </c>
      <c r="Q18" s="151">
        <f t="shared" si="5"/>
        <v>0</v>
      </c>
      <c r="R18" s="151" t="s">
        <v>117</v>
      </c>
      <c r="S18" s="151" t="s">
        <v>109</v>
      </c>
      <c r="T18" s="151" t="s">
        <v>118</v>
      </c>
      <c r="U18" s="151">
        <v>0</v>
      </c>
      <c r="V18" s="151">
        <f t="shared" si="6"/>
        <v>0</v>
      </c>
      <c r="W18" s="151"/>
      <c r="X18" s="148"/>
      <c r="Y18" s="148"/>
      <c r="Z18" s="148"/>
      <c r="AA18" s="148"/>
      <c r="AB18" s="148"/>
      <c r="AC18" s="148"/>
      <c r="AD18" s="148"/>
      <c r="AE18" s="148"/>
      <c r="AF18" s="148"/>
      <c r="AG18" s="148" t="s">
        <v>119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65">
        <v>11</v>
      </c>
      <c r="B19" s="166" t="s">
        <v>135</v>
      </c>
      <c r="C19" s="172" t="s">
        <v>136</v>
      </c>
      <c r="D19" s="167" t="s">
        <v>108</v>
      </c>
      <c r="E19" s="168">
        <v>1</v>
      </c>
      <c r="F19" s="169"/>
      <c r="G19" s="170">
        <f t="shared" si="0"/>
        <v>0</v>
      </c>
      <c r="H19" s="151">
        <v>21760</v>
      </c>
      <c r="I19" s="151">
        <f t="shared" si="1"/>
        <v>21760</v>
      </c>
      <c r="J19" s="151">
        <v>0</v>
      </c>
      <c r="K19" s="151">
        <f t="shared" si="2"/>
        <v>0</v>
      </c>
      <c r="L19" s="151">
        <v>21</v>
      </c>
      <c r="M19" s="151">
        <f t="shared" si="3"/>
        <v>0</v>
      </c>
      <c r="N19" s="151">
        <v>0.15160000000000001</v>
      </c>
      <c r="O19" s="151">
        <f t="shared" si="4"/>
        <v>0.15</v>
      </c>
      <c r="P19" s="151">
        <v>0</v>
      </c>
      <c r="Q19" s="151">
        <f t="shared" si="5"/>
        <v>0</v>
      </c>
      <c r="R19" s="151" t="s">
        <v>117</v>
      </c>
      <c r="S19" s="151" t="s">
        <v>109</v>
      </c>
      <c r="T19" s="151" t="s">
        <v>118</v>
      </c>
      <c r="U19" s="151">
        <v>0</v>
      </c>
      <c r="V19" s="151">
        <f t="shared" si="6"/>
        <v>0</v>
      </c>
      <c r="W19" s="151"/>
      <c r="X19" s="148"/>
      <c r="Y19" s="148"/>
      <c r="Z19" s="148"/>
      <c r="AA19" s="148"/>
      <c r="AB19" s="148"/>
      <c r="AC19" s="148"/>
      <c r="AD19" s="148"/>
      <c r="AE19" s="148"/>
      <c r="AF19" s="148"/>
      <c r="AG19" s="148" t="s">
        <v>119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65">
        <v>12</v>
      </c>
      <c r="B20" s="166" t="s">
        <v>137</v>
      </c>
      <c r="C20" s="172" t="s">
        <v>138</v>
      </c>
      <c r="D20" s="167" t="s">
        <v>116</v>
      </c>
      <c r="E20" s="168">
        <v>99.145200000000003</v>
      </c>
      <c r="F20" s="169"/>
      <c r="G20" s="170">
        <f t="shared" si="0"/>
        <v>0</v>
      </c>
      <c r="H20" s="151">
        <v>0</v>
      </c>
      <c r="I20" s="151">
        <f t="shared" si="1"/>
        <v>0</v>
      </c>
      <c r="J20" s="151">
        <v>122</v>
      </c>
      <c r="K20" s="151">
        <f t="shared" si="2"/>
        <v>12095.71</v>
      </c>
      <c r="L20" s="151">
        <v>21</v>
      </c>
      <c r="M20" s="151">
        <f t="shared" si="3"/>
        <v>0</v>
      </c>
      <c r="N20" s="151">
        <v>0</v>
      </c>
      <c r="O20" s="151">
        <f t="shared" si="4"/>
        <v>0</v>
      </c>
      <c r="P20" s="151">
        <v>0</v>
      </c>
      <c r="Q20" s="151">
        <f t="shared" si="5"/>
        <v>0</v>
      </c>
      <c r="R20" s="151"/>
      <c r="S20" s="151" t="s">
        <v>109</v>
      </c>
      <c r="T20" s="151" t="s">
        <v>109</v>
      </c>
      <c r="U20" s="151">
        <v>0.28000000000000003</v>
      </c>
      <c r="V20" s="151">
        <f t="shared" si="6"/>
        <v>27.76</v>
      </c>
      <c r="W20" s="151"/>
      <c r="X20" s="148"/>
      <c r="Y20" s="148"/>
      <c r="Z20" s="148"/>
      <c r="AA20" s="148"/>
      <c r="AB20" s="148"/>
      <c r="AC20" s="148"/>
      <c r="AD20" s="148"/>
      <c r="AE20" s="148"/>
      <c r="AF20" s="148"/>
      <c r="AG20" s="148" t="s">
        <v>110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65">
        <v>13</v>
      </c>
      <c r="B21" s="166" t="s">
        <v>139</v>
      </c>
      <c r="C21" s="172" t="s">
        <v>140</v>
      </c>
      <c r="D21" s="167" t="s">
        <v>116</v>
      </c>
      <c r="E21" s="168">
        <v>207.20000000000002</v>
      </c>
      <c r="F21" s="169"/>
      <c r="G21" s="170">
        <f t="shared" si="0"/>
        <v>0</v>
      </c>
      <c r="H21" s="151">
        <v>0</v>
      </c>
      <c r="I21" s="151">
        <f t="shared" si="1"/>
        <v>0</v>
      </c>
      <c r="J21" s="151">
        <v>18</v>
      </c>
      <c r="K21" s="151">
        <f t="shared" si="2"/>
        <v>3729.6</v>
      </c>
      <c r="L21" s="151">
        <v>21</v>
      </c>
      <c r="M21" s="151">
        <f t="shared" si="3"/>
        <v>0</v>
      </c>
      <c r="N21" s="151">
        <v>0</v>
      </c>
      <c r="O21" s="151">
        <f t="shared" si="4"/>
        <v>0</v>
      </c>
      <c r="P21" s="151">
        <v>0</v>
      </c>
      <c r="Q21" s="151">
        <f t="shared" si="5"/>
        <v>0</v>
      </c>
      <c r="R21" s="151"/>
      <c r="S21" s="151" t="s">
        <v>109</v>
      </c>
      <c r="T21" s="151" t="s">
        <v>118</v>
      </c>
      <c r="U21" s="151">
        <v>3.0000000000000002E-2</v>
      </c>
      <c r="V21" s="151">
        <f t="shared" si="6"/>
        <v>6.22</v>
      </c>
      <c r="W21" s="151"/>
      <c r="X21" s="148"/>
      <c r="Y21" s="148"/>
      <c r="Z21" s="148"/>
      <c r="AA21" s="148"/>
      <c r="AB21" s="148"/>
      <c r="AC21" s="148"/>
      <c r="AD21" s="148"/>
      <c r="AE21" s="148"/>
      <c r="AF21" s="148"/>
      <c r="AG21" s="148" t="s">
        <v>110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65">
        <v>14</v>
      </c>
      <c r="B22" s="166" t="s">
        <v>141</v>
      </c>
      <c r="C22" s="172" t="s">
        <v>142</v>
      </c>
      <c r="D22" s="167" t="s">
        <v>108</v>
      </c>
      <c r="E22" s="168">
        <v>1</v>
      </c>
      <c r="F22" s="169"/>
      <c r="G22" s="170">
        <f t="shared" si="0"/>
        <v>0</v>
      </c>
      <c r="H22" s="151">
        <v>0</v>
      </c>
      <c r="I22" s="151">
        <f t="shared" si="1"/>
        <v>0</v>
      </c>
      <c r="J22" s="151">
        <v>859</v>
      </c>
      <c r="K22" s="151">
        <f t="shared" si="2"/>
        <v>859</v>
      </c>
      <c r="L22" s="151">
        <v>21</v>
      </c>
      <c r="M22" s="151">
        <f t="shared" si="3"/>
        <v>0</v>
      </c>
      <c r="N22" s="151">
        <v>0</v>
      </c>
      <c r="O22" s="151">
        <f t="shared" si="4"/>
        <v>0</v>
      </c>
      <c r="P22" s="151">
        <v>0</v>
      </c>
      <c r="Q22" s="151">
        <f t="shared" si="5"/>
        <v>0</v>
      </c>
      <c r="R22" s="151"/>
      <c r="S22" s="151" t="s">
        <v>109</v>
      </c>
      <c r="T22" s="151" t="s">
        <v>109</v>
      </c>
      <c r="U22" s="151">
        <v>1.8800000000000001</v>
      </c>
      <c r="V22" s="151">
        <f t="shared" si="6"/>
        <v>1.88</v>
      </c>
      <c r="W22" s="151"/>
      <c r="X22" s="148"/>
      <c r="Y22" s="148"/>
      <c r="Z22" s="148"/>
      <c r="AA22" s="148"/>
      <c r="AB22" s="148"/>
      <c r="AC22" s="148"/>
      <c r="AD22" s="148"/>
      <c r="AE22" s="148"/>
      <c r="AF22" s="148"/>
      <c r="AG22" s="148" t="s">
        <v>110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65">
        <v>15</v>
      </c>
      <c r="B23" s="166" t="s">
        <v>143</v>
      </c>
      <c r="C23" s="172" t="s">
        <v>144</v>
      </c>
      <c r="D23" s="167" t="s">
        <v>108</v>
      </c>
      <c r="E23" s="168">
        <v>1</v>
      </c>
      <c r="F23" s="169"/>
      <c r="G23" s="170">
        <f t="shared" si="0"/>
        <v>0</v>
      </c>
      <c r="H23" s="151">
        <v>0</v>
      </c>
      <c r="I23" s="151">
        <f t="shared" si="1"/>
        <v>0</v>
      </c>
      <c r="J23" s="151">
        <v>1535</v>
      </c>
      <c r="K23" s="151">
        <f t="shared" si="2"/>
        <v>1535</v>
      </c>
      <c r="L23" s="151">
        <v>21</v>
      </c>
      <c r="M23" s="151">
        <f t="shared" si="3"/>
        <v>0</v>
      </c>
      <c r="N23" s="151">
        <v>0</v>
      </c>
      <c r="O23" s="151">
        <f t="shared" si="4"/>
        <v>0</v>
      </c>
      <c r="P23" s="151">
        <v>0</v>
      </c>
      <c r="Q23" s="151">
        <f t="shared" si="5"/>
        <v>0</v>
      </c>
      <c r="R23" s="151"/>
      <c r="S23" s="151" t="s">
        <v>109</v>
      </c>
      <c r="T23" s="151" t="s">
        <v>109</v>
      </c>
      <c r="U23" s="151">
        <v>3.3600000000000003</v>
      </c>
      <c r="V23" s="151">
        <f t="shared" si="6"/>
        <v>3.36</v>
      </c>
      <c r="W23" s="151"/>
      <c r="X23" s="148"/>
      <c r="Y23" s="148"/>
      <c r="Z23" s="148"/>
      <c r="AA23" s="148"/>
      <c r="AB23" s="148"/>
      <c r="AC23" s="148"/>
      <c r="AD23" s="148"/>
      <c r="AE23" s="148"/>
      <c r="AF23" s="148"/>
      <c r="AG23" s="148" t="s">
        <v>110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65">
        <v>16</v>
      </c>
      <c r="B24" s="166" t="s">
        <v>145</v>
      </c>
      <c r="C24" s="172" t="s">
        <v>146</v>
      </c>
      <c r="D24" s="167" t="s">
        <v>147</v>
      </c>
      <c r="E24" s="168">
        <v>5.4484500000000002</v>
      </c>
      <c r="F24" s="169"/>
      <c r="G24" s="170">
        <f t="shared" si="0"/>
        <v>0</v>
      </c>
      <c r="H24" s="151">
        <v>0</v>
      </c>
      <c r="I24" s="151">
        <f t="shared" si="1"/>
        <v>0</v>
      </c>
      <c r="J24" s="151">
        <v>1387</v>
      </c>
      <c r="K24" s="151">
        <f t="shared" si="2"/>
        <v>7557</v>
      </c>
      <c r="L24" s="151">
        <v>21</v>
      </c>
      <c r="M24" s="151">
        <f t="shared" si="3"/>
        <v>0</v>
      </c>
      <c r="N24" s="151">
        <v>0</v>
      </c>
      <c r="O24" s="151">
        <f t="shared" si="4"/>
        <v>0</v>
      </c>
      <c r="P24" s="151">
        <v>0</v>
      </c>
      <c r="Q24" s="151">
        <f t="shared" si="5"/>
        <v>0</v>
      </c>
      <c r="R24" s="151"/>
      <c r="S24" s="151" t="s">
        <v>109</v>
      </c>
      <c r="T24" s="151" t="s">
        <v>109</v>
      </c>
      <c r="U24" s="151">
        <v>3.0060000000000002</v>
      </c>
      <c r="V24" s="151">
        <f t="shared" si="6"/>
        <v>16.38</v>
      </c>
      <c r="W24" s="151"/>
      <c r="X24" s="148"/>
      <c r="Y24" s="148"/>
      <c r="Z24" s="148"/>
      <c r="AA24" s="148"/>
      <c r="AB24" s="148"/>
      <c r="AC24" s="148"/>
      <c r="AD24" s="148"/>
      <c r="AE24" s="148"/>
      <c r="AF24" s="148"/>
      <c r="AG24" s="148" t="s">
        <v>110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x14ac:dyDescent="0.2">
      <c r="A25" s="153" t="s">
        <v>104</v>
      </c>
      <c r="B25" s="154" t="s">
        <v>66</v>
      </c>
      <c r="C25" s="171" t="s">
        <v>67</v>
      </c>
      <c r="D25" s="155"/>
      <c r="E25" s="156"/>
      <c r="F25" s="157"/>
      <c r="G25" s="158">
        <f>SUMIF(AG26:AG41,"&lt;&gt;NOR",G26:G41)</f>
        <v>0</v>
      </c>
      <c r="H25" s="152"/>
      <c r="I25" s="152">
        <f>SUM(I26:I41)</f>
        <v>704144.66</v>
      </c>
      <c r="J25" s="152"/>
      <c r="K25" s="152">
        <f>SUM(K26:K41)</f>
        <v>444543.65</v>
      </c>
      <c r="L25" s="152"/>
      <c r="M25" s="152">
        <f>SUM(M26:M41)</f>
        <v>0</v>
      </c>
      <c r="N25" s="152"/>
      <c r="O25" s="152">
        <f>SUM(O26:O41)</f>
        <v>741.66000000000008</v>
      </c>
      <c r="P25" s="152"/>
      <c r="Q25" s="152">
        <f>SUM(Q26:Q41)</f>
        <v>0</v>
      </c>
      <c r="R25" s="152"/>
      <c r="S25" s="152"/>
      <c r="T25" s="152"/>
      <c r="U25" s="152"/>
      <c r="V25" s="152">
        <f>SUM(V26:V41)</f>
        <v>306.15999999999997</v>
      </c>
      <c r="W25" s="152"/>
      <c r="AG25" t="s">
        <v>105</v>
      </c>
    </row>
    <row r="26" spans="1:60" outlineLevel="1" x14ac:dyDescent="0.2">
      <c r="A26" s="165">
        <v>17</v>
      </c>
      <c r="B26" s="166" t="s">
        <v>148</v>
      </c>
      <c r="C26" s="172" t="s">
        <v>149</v>
      </c>
      <c r="D26" s="167" t="s">
        <v>113</v>
      </c>
      <c r="E26" s="168">
        <v>291.5</v>
      </c>
      <c r="F26" s="169"/>
      <c r="G26" s="170">
        <f t="shared" ref="G26:G41" si="7">ROUND(E26*F26,2)</f>
        <v>0</v>
      </c>
      <c r="H26" s="151">
        <v>0</v>
      </c>
      <c r="I26" s="151">
        <f t="shared" ref="I26:I41" si="8">ROUND(E26*H26,2)</f>
        <v>0</v>
      </c>
      <c r="J26" s="151">
        <v>114.5</v>
      </c>
      <c r="K26" s="151">
        <f t="shared" ref="K26:K41" si="9">ROUND(E26*J26,2)</f>
        <v>33376.75</v>
      </c>
      <c r="L26" s="151">
        <v>21</v>
      </c>
      <c r="M26" s="151">
        <f t="shared" ref="M26:M41" si="10">G26*(1+L26/100)</f>
        <v>0</v>
      </c>
      <c r="N26" s="151">
        <v>0</v>
      </c>
      <c r="O26" s="151">
        <f t="shared" ref="O26:O41" si="11">ROUND(E26*N26,2)</f>
        <v>0</v>
      </c>
      <c r="P26" s="151">
        <v>0</v>
      </c>
      <c r="Q26" s="151">
        <f t="shared" ref="Q26:Q41" si="12">ROUND(E26*P26,2)</f>
        <v>0</v>
      </c>
      <c r="R26" s="151"/>
      <c r="S26" s="151" t="s">
        <v>109</v>
      </c>
      <c r="T26" s="151" t="s">
        <v>109</v>
      </c>
      <c r="U26" s="151">
        <v>0.223</v>
      </c>
      <c r="V26" s="151">
        <f t="shared" ref="V26:V41" si="13">ROUND(E26*U26,2)</f>
        <v>65</v>
      </c>
      <c r="W26" s="151"/>
      <c r="X26" s="148"/>
      <c r="Y26" s="148"/>
      <c r="Z26" s="148"/>
      <c r="AA26" s="148"/>
      <c r="AB26" s="148"/>
      <c r="AC26" s="148"/>
      <c r="AD26" s="148"/>
      <c r="AE26" s="148"/>
      <c r="AF26" s="148"/>
      <c r="AG26" s="148" t="s">
        <v>110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65">
        <v>18</v>
      </c>
      <c r="B27" s="166" t="s">
        <v>150</v>
      </c>
      <c r="C27" s="172" t="s">
        <v>151</v>
      </c>
      <c r="D27" s="167" t="s">
        <v>113</v>
      </c>
      <c r="E27" s="168">
        <v>291.5</v>
      </c>
      <c r="F27" s="169"/>
      <c r="G27" s="170">
        <f t="shared" si="7"/>
        <v>0</v>
      </c>
      <c r="H27" s="151">
        <v>0</v>
      </c>
      <c r="I27" s="151">
        <f t="shared" si="8"/>
        <v>0</v>
      </c>
      <c r="J27" s="151">
        <v>41.5</v>
      </c>
      <c r="K27" s="151">
        <f t="shared" si="9"/>
        <v>12097.25</v>
      </c>
      <c r="L27" s="151">
        <v>21</v>
      </c>
      <c r="M27" s="151">
        <f t="shared" si="10"/>
        <v>0</v>
      </c>
      <c r="N27" s="151">
        <v>0</v>
      </c>
      <c r="O27" s="151">
        <f t="shared" si="11"/>
        <v>0</v>
      </c>
      <c r="P27" s="151">
        <v>0</v>
      </c>
      <c r="Q27" s="151">
        <f t="shared" si="12"/>
        <v>0</v>
      </c>
      <c r="R27" s="151"/>
      <c r="S27" s="151" t="s">
        <v>109</v>
      </c>
      <c r="T27" s="151" t="s">
        <v>109</v>
      </c>
      <c r="U27" s="151">
        <v>8.8000000000000009E-2</v>
      </c>
      <c r="V27" s="151">
        <f t="shared" si="13"/>
        <v>25.65</v>
      </c>
      <c r="W27" s="151"/>
      <c r="X27" s="148"/>
      <c r="Y27" s="148"/>
      <c r="Z27" s="148"/>
      <c r="AA27" s="148"/>
      <c r="AB27" s="148"/>
      <c r="AC27" s="148"/>
      <c r="AD27" s="148"/>
      <c r="AE27" s="148"/>
      <c r="AF27" s="148"/>
      <c r="AG27" s="148" t="s">
        <v>110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65">
        <v>19</v>
      </c>
      <c r="B28" s="166" t="s">
        <v>152</v>
      </c>
      <c r="C28" s="172" t="s">
        <v>153</v>
      </c>
      <c r="D28" s="167" t="s">
        <v>113</v>
      </c>
      <c r="E28" s="168">
        <v>291.5</v>
      </c>
      <c r="F28" s="169"/>
      <c r="G28" s="170">
        <f t="shared" si="7"/>
        <v>0</v>
      </c>
      <c r="H28" s="151">
        <v>0</v>
      </c>
      <c r="I28" s="151">
        <f t="shared" si="8"/>
        <v>0</v>
      </c>
      <c r="J28" s="151">
        <v>105.5</v>
      </c>
      <c r="K28" s="151">
        <f t="shared" si="9"/>
        <v>30753.25</v>
      </c>
      <c r="L28" s="151">
        <v>21</v>
      </c>
      <c r="M28" s="151">
        <f t="shared" si="10"/>
        <v>0</v>
      </c>
      <c r="N28" s="151">
        <v>0</v>
      </c>
      <c r="O28" s="151">
        <f t="shared" si="11"/>
        <v>0</v>
      </c>
      <c r="P28" s="151">
        <v>0</v>
      </c>
      <c r="Q28" s="151">
        <f t="shared" si="12"/>
        <v>0</v>
      </c>
      <c r="R28" s="151"/>
      <c r="S28" s="151" t="s">
        <v>109</v>
      </c>
      <c r="T28" s="151" t="s">
        <v>109</v>
      </c>
      <c r="U28" s="151">
        <v>1.1000000000000001E-2</v>
      </c>
      <c r="V28" s="151">
        <f t="shared" si="13"/>
        <v>3.21</v>
      </c>
      <c r="W28" s="151"/>
      <c r="X28" s="148"/>
      <c r="Y28" s="148"/>
      <c r="Z28" s="148"/>
      <c r="AA28" s="148"/>
      <c r="AB28" s="148"/>
      <c r="AC28" s="148"/>
      <c r="AD28" s="148"/>
      <c r="AE28" s="148"/>
      <c r="AF28" s="148"/>
      <c r="AG28" s="148" t="s">
        <v>110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65">
        <v>20</v>
      </c>
      <c r="B29" s="166" t="s">
        <v>154</v>
      </c>
      <c r="C29" s="172" t="s">
        <v>155</v>
      </c>
      <c r="D29" s="167" t="s">
        <v>113</v>
      </c>
      <c r="E29" s="168">
        <v>291.5</v>
      </c>
      <c r="F29" s="169"/>
      <c r="G29" s="170">
        <f t="shared" si="7"/>
        <v>0</v>
      </c>
      <c r="H29" s="151">
        <v>0</v>
      </c>
      <c r="I29" s="151">
        <f t="shared" si="8"/>
        <v>0</v>
      </c>
      <c r="J29" s="151">
        <v>16.3</v>
      </c>
      <c r="K29" s="151">
        <f t="shared" si="9"/>
        <v>4751.45</v>
      </c>
      <c r="L29" s="151">
        <v>21</v>
      </c>
      <c r="M29" s="151">
        <f t="shared" si="10"/>
        <v>0</v>
      </c>
      <c r="N29" s="151">
        <v>0</v>
      </c>
      <c r="O29" s="151">
        <f t="shared" si="11"/>
        <v>0</v>
      </c>
      <c r="P29" s="151">
        <v>0</v>
      </c>
      <c r="Q29" s="151">
        <f t="shared" si="12"/>
        <v>0</v>
      </c>
      <c r="R29" s="151"/>
      <c r="S29" s="151" t="s">
        <v>109</v>
      </c>
      <c r="T29" s="151" t="s">
        <v>109</v>
      </c>
      <c r="U29" s="151">
        <v>9.0000000000000011E-3</v>
      </c>
      <c r="V29" s="151">
        <f t="shared" si="13"/>
        <v>2.62</v>
      </c>
      <c r="W29" s="151"/>
      <c r="X29" s="148"/>
      <c r="Y29" s="148"/>
      <c r="Z29" s="148"/>
      <c r="AA29" s="148"/>
      <c r="AB29" s="148"/>
      <c r="AC29" s="148"/>
      <c r="AD29" s="148"/>
      <c r="AE29" s="148"/>
      <c r="AF29" s="148"/>
      <c r="AG29" s="148" t="s">
        <v>110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65">
        <v>21</v>
      </c>
      <c r="B30" s="166" t="s">
        <v>156</v>
      </c>
      <c r="C30" s="172" t="s">
        <v>157</v>
      </c>
      <c r="D30" s="167" t="s">
        <v>158</v>
      </c>
      <c r="E30" s="168">
        <v>583</v>
      </c>
      <c r="F30" s="169"/>
      <c r="G30" s="170">
        <f t="shared" si="7"/>
        <v>0</v>
      </c>
      <c r="H30" s="151">
        <v>0</v>
      </c>
      <c r="I30" s="151">
        <f t="shared" si="8"/>
        <v>0</v>
      </c>
      <c r="J30" s="151">
        <v>13</v>
      </c>
      <c r="K30" s="151">
        <f t="shared" si="9"/>
        <v>7579</v>
      </c>
      <c r="L30" s="151">
        <v>21</v>
      </c>
      <c r="M30" s="151">
        <f t="shared" si="10"/>
        <v>0</v>
      </c>
      <c r="N30" s="151">
        <v>0</v>
      </c>
      <c r="O30" s="151">
        <f t="shared" si="11"/>
        <v>0</v>
      </c>
      <c r="P30" s="151">
        <v>0</v>
      </c>
      <c r="Q30" s="151">
        <f t="shared" si="12"/>
        <v>0</v>
      </c>
      <c r="R30" s="151"/>
      <c r="S30" s="151" t="s">
        <v>109</v>
      </c>
      <c r="T30" s="151" t="s">
        <v>109</v>
      </c>
      <c r="U30" s="151">
        <v>1.8000000000000002E-2</v>
      </c>
      <c r="V30" s="151">
        <f t="shared" si="13"/>
        <v>10.49</v>
      </c>
      <c r="W30" s="151"/>
      <c r="X30" s="148"/>
      <c r="Y30" s="148"/>
      <c r="Z30" s="148"/>
      <c r="AA30" s="148"/>
      <c r="AB30" s="148"/>
      <c r="AC30" s="148"/>
      <c r="AD30" s="148"/>
      <c r="AE30" s="148"/>
      <c r="AF30" s="148"/>
      <c r="AG30" s="148" t="s">
        <v>110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65">
        <v>22</v>
      </c>
      <c r="B31" s="166" t="s">
        <v>159</v>
      </c>
      <c r="C31" s="172" t="s">
        <v>160</v>
      </c>
      <c r="D31" s="167" t="s">
        <v>158</v>
      </c>
      <c r="E31" s="168">
        <v>583</v>
      </c>
      <c r="F31" s="169"/>
      <c r="G31" s="170">
        <f t="shared" si="7"/>
        <v>0</v>
      </c>
      <c r="H31" s="151">
        <v>0</v>
      </c>
      <c r="I31" s="151">
        <f t="shared" si="8"/>
        <v>0</v>
      </c>
      <c r="J31" s="151">
        <v>289.5</v>
      </c>
      <c r="K31" s="151">
        <f t="shared" si="9"/>
        <v>168778.5</v>
      </c>
      <c r="L31" s="151">
        <v>21</v>
      </c>
      <c r="M31" s="151">
        <f t="shared" si="10"/>
        <v>0</v>
      </c>
      <c r="N31" s="151">
        <v>2.3060000000000001E-2</v>
      </c>
      <c r="O31" s="151">
        <f t="shared" si="11"/>
        <v>13.44</v>
      </c>
      <c r="P31" s="151">
        <v>0</v>
      </c>
      <c r="Q31" s="151">
        <f t="shared" si="12"/>
        <v>0</v>
      </c>
      <c r="R31" s="151"/>
      <c r="S31" s="151" t="s">
        <v>109</v>
      </c>
      <c r="T31" s="151" t="s">
        <v>118</v>
      </c>
      <c r="U31" s="151">
        <v>4.4000000000000004E-2</v>
      </c>
      <c r="V31" s="151">
        <f t="shared" si="13"/>
        <v>25.65</v>
      </c>
      <c r="W31" s="151"/>
      <c r="X31" s="148"/>
      <c r="Y31" s="148"/>
      <c r="Z31" s="148"/>
      <c r="AA31" s="148"/>
      <c r="AB31" s="148"/>
      <c r="AC31" s="148"/>
      <c r="AD31" s="148"/>
      <c r="AE31" s="148"/>
      <c r="AF31" s="148"/>
      <c r="AG31" s="148" t="s">
        <v>110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65">
        <v>23</v>
      </c>
      <c r="B32" s="166" t="s">
        <v>161</v>
      </c>
      <c r="C32" s="172" t="s">
        <v>162</v>
      </c>
      <c r="D32" s="167" t="s">
        <v>158</v>
      </c>
      <c r="E32" s="168">
        <v>583</v>
      </c>
      <c r="F32" s="169"/>
      <c r="G32" s="170">
        <f t="shared" si="7"/>
        <v>0</v>
      </c>
      <c r="H32" s="151">
        <v>316.79000000000002</v>
      </c>
      <c r="I32" s="151">
        <f t="shared" si="8"/>
        <v>184688.57</v>
      </c>
      <c r="J32" s="151">
        <v>34.21</v>
      </c>
      <c r="K32" s="151">
        <f t="shared" si="9"/>
        <v>19944.43</v>
      </c>
      <c r="L32" s="151">
        <v>21</v>
      </c>
      <c r="M32" s="151">
        <f t="shared" si="10"/>
        <v>0</v>
      </c>
      <c r="N32" s="151">
        <v>0.12966000000000003</v>
      </c>
      <c r="O32" s="151">
        <f t="shared" si="11"/>
        <v>75.59</v>
      </c>
      <c r="P32" s="151">
        <v>0</v>
      </c>
      <c r="Q32" s="151">
        <f t="shared" si="12"/>
        <v>0</v>
      </c>
      <c r="R32" s="151"/>
      <c r="S32" s="151" t="s">
        <v>109</v>
      </c>
      <c r="T32" s="151" t="s">
        <v>118</v>
      </c>
      <c r="U32" s="151">
        <v>0.02</v>
      </c>
      <c r="V32" s="151">
        <f t="shared" si="13"/>
        <v>11.66</v>
      </c>
      <c r="W32" s="151"/>
      <c r="X32" s="148"/>
      <c r="Y32" s="148"/>
      <c r="Z32" s="148"/>
      <c r="AA32" s="148"/>
      <c r="AB32" s="148"/>
      <c r="AC32" s="148"/>
      <c r="AD32" s="148"/>
      <c r="AE32" s="148"/>
      <c r="AF32" s="148"/>
      <c r="AG32" s="148" t="s">
        <v>110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22.5" outlineLevel="1" x14ac:dyDescent="0.2">
      <c r="A33" s="165">
        <v>24</v>
      </c>
      <c r="B33" s="166" t="s">
        <v>163</v>
      </c>
      <c r="C33" s="172" t="s">
        <v>164</v>
      </c>
      <c r="D33" s="167" t="s">
        <v>158</v>
      </c>
      <c r="E33" s="168">
        <v>583</v>
      </c>
      <c r="F33" s="169"/>
      <c r="G33" s="170">
        <f t="shared" si="7"/>
        <v>0</v>
      </c>
      <c r="H33" s="151">
        <v>374.25</v>
      </c>
      <c r="I33" s="151">
        <f t="shared" si="8"/>
        <v>218187.75</v>
      </c>
      <c r="J33" s="151">
        <v>57.75</v>
      </c>
      <c r="K33" s="151">
        <f t="shared" si="9"/>
        <v>33668.25</v>
      </c>
      <c r="L33" s="151">
        <v>21</v>
      </c>
      <c r="M33" s="151">
        <f t="shared" si="10"/>
        <v>0</v>
      </c>
      <c r="N33" s="151">
        <v>0.15826000000000001</v>
      </c>
      <c r="O33" s="151">
        <f t="shared" si="11"/>
        <v>92.27</v>
      </c>
      <c r="P33" s="151">
        <v>0</v>
      </c>
      <c r="Q33" s="151">
        <f t="shared" si="12"/>
        <v>0</v>
      </c>
      <c r="R33" s="151"/>
      <c r="S33" s="151" t="s">
        <v>109</v>
      </c>
      <c r="T33" s="151" t="s">
        <v>118</v>
      </c>
      <c r="U33" s="151">
        <v>2.4E-2</v>
      </c>
      <c r="V33" s="151">
        <f t="shared" si="13"/>
        <v>13.99</v>
      </c>
      <c r="W33" s="151"/>
      <c r="X33" s="148"/>
      <c r="Y33" s="148"/>
      <c r="Z33" s="148"/>
      <c r="AA33" s="148"/>
      <c r="AB33" s="148"/>
      <c r="AC33" s="148"/>
      <c r="AD33" s="148"/>
      <c r="AE33" s="148"/>
      <c r="AF33" s="148"/>
      <c r="AG33" s="148" t="s">
        <v>110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65">
        <v>25</v>
      </c>
      <c r="B34" s="166" t="s">
        <v>165</v>
      </c>
      <c r="C34" s="172" t="s">
        <v>166</v>
      </c>
      <c r="D34" s="167" t="s">
        <v>158</v>
      </c>
      <c r="E34" s="168">
        <v>583</v>
      </c>
      <c r="F34" s="169"/>
      <c r="G34" s="170">
        <f t="shared" si="7"/>
        <v>0</v>
      </c>
      <c r="H34" s="151">
        <v>20.170000000000002</v>
      </c>
      <c r="I34" s="151">
        <f t="shared" si="8"/>
        <v>11759.11</v>
      </c>
      <c r="J34" s="151">
        <v>1.83</v>
      </c>
      <c r="K34" s="151">
        <f t="shared" si="9"/>
        <v>1066.8900000000001</v>
      </c>
      <c r="L34" s="151">
        <v>21</v>
      </c>
      <c r="M34" s="151">
        <f t="shared" si="10"/>
        <v>0</v>
      </c>
      <c r="N34" s="151">
        <v>6.1000000000000008E-4</v>
      </c>
      <c r="O34" s="151">
        <f t="shared" si="11"/>
        <v>0.36</v>
      </c>
      <c r="P34" s="151">
        <v>0</v>
      </c>
      <c r="Q34" s="151">
        <f t="shared" si="12"/>
        <v>0</v>
      </c>
      <c r="R34" s="151"/>
      <c r="S34" s="151" t="s">
        <v>109</v>
      </c>
      <c r="T34" s="151" t="s">
        <v>118</v>
      </c>
      <c r="U34" s="151">
        <v>2E-3</v>
      </c>
      <c r="V34" s="151">
        <f t="shared" si="13"/>
        <v>1.17</v>
      </c>
      <c r="W34" s="151"/>
      <c r="X34" s="148"/>
      <c r="Y34" s="148"/>
      <c r="Z34" s="148"/>
      <c r="AA34" s="148"/>
      <c r="AB34" s="148"/>
      <c r="AC34" s="148"/>
      <c r="AD34" s="148"/>
      <c r="AE34" s="148"/>
      <c r="AF34" s="148"/>
      <c r="AG34" s="148" t="s">
        <v>110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ht="22.5" outlineLevel="1" x14ac:dyDescent="0.2">
      <c r="A35" s="165">
        <v>26</v>
      </c>
      <c r="B35" s="166" t="s">
        <v>167</v>
      </c>
      <c r="C35" s="172" t="s">
        <v>168</v>
      </c>
      <c r="D35" s="167" t="s">
        <v>158</v>
      </c>
      <c r="E35" s="168">
        <v>583</v>
      </c>
      <c r="F35" s="169"/>
      <c r="G35" s="170">
        <f t="shared" si="7"/>
        <v>0</v>
      </c>
      <c r="H35" s="151">
        <v>195.93</v>
      </c>
      <c r="I35" s="151">
        <f t="shared" si="8"/>
        <v>114227.19</v>
      </c>
      <c r="J35" s="151">
        <v>50.57</v>
      </c>
      <c r="K35" s="151">
        <f t="shared" si="9"/>
        <v>29482.31</v>
      </c>
      <c r="L35" s="151">
        <v>21</v>
      </c>
      <c r="M35" s="151">
        <f t="shared" si="10"/>
        <v>0</v>
      </c>
      <c r="N35" s="151">
        <v>0.48574000000000001</v>
      </c>
      <c r="O35" s="151">
        <f t="shared" si="11"/>
        <v>283.19</v>
      </c>
      <c r="P35" s="151">
        <v>0</v>
      </c>
      <c r="Q35" s="151">
        <f t="shared" si="12"/>
        <v>0</v>
      </c>
      <c r="R35" s="151"/>
      <c r="S35" s="151" t="s">
        <v>109</v>
      </c>
      <c r="T35" s="151" t="s">
        <v>109</v>
      </c>
      <c r="U35" s="151">
        <v>5.7000000000000002E-2</v>
      </c>
      <c r="V35" s="151">
        <f t="shared" si="13"/>
        <v>33.229999999999997</v>
      </c>
      <c r="W35" s="151"/>
      <c r="X35" s="148"/>
      <c r="Y35" s="148"/>
      <c r="Z35" s="148"/>
      <c r="AA35" s="148"/>
      <c r="AB35" s="148"/>
      <c r="AC35" s="148"/>
      <c r="AD35" s="148"/>
      <c r="AE35" s="148"/>
      <c r="AF35" s="148"/>
      <c r="AG35" s="148" t="s">
        <v>110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ht="22.5" outlineLevel="1" x14ac:dyDescent="0.2">
      <c r="A36" s="165">
        <v>27</v>
      </c>
      <c r="B36" s="166" t="s">
        <v>169</v>
      </c>
      <c r="C36" s="172" t="s">
        <v>170</v>
      </c>
      <c r="D36" s="167" t="s">
        <v>158</v>
      </c>
      <c r="E36" s="168">
        <v>583</v>
      </c>
      <c r="F36" s="169"/>
      <c r="G36" s="170">
        <f t="shared" si="7"/>
        <v>0</v>
      </c>
      <c r="H36" s="151">
        <v>148.32000000000002</v>
      </c>
      <c r="I36" s="151">
        <f t="shared" si="8"/>
        <v>86470.56</v>
      </c>
      <c r="J36" s="151">
        <v>48.680000000000007</v>
      </c>
      <c r="K36" s="151">
        <f t="shared" si="9"/>
        <v>28380.44</v>
      </c>
      <c r="L36" s="151">
        <v>21</v>
      </c>
      <c r="M36" s="151">
        <f t="shared" si="10"/>
        <v>0</v>
      </c>
      <c r="N36" s="151">
        <v>0.36834</v>
      </c>
      <c r="O36" s="151">
        <f t="shared" si="11"/>
        <v>214.74</v>
      </c>
      <c r="P36" s="151">
        <v>0</v>
      </c>
      <c r="Q36" s="151">
        <f t="shared" si="12"/>
        <v>0</v>
      </c>
      <c r="R36" s="151"/>
      <c r="S36" s="151" t="s">
        <v>109</v>
      </c>
      <c r="T36" s="151" t="s">
        <v>109</v>
      </c>
      <c r="U36" s="151">
        <v>5.5E-2</v>
      </c>
      <c r="V36" s="151">
        <f t="shared" si="13"/>
        <v>32.07</v>
      </c>
      <c r="W36" s="151"/>
      <c r="X36" s="148"/>
      <c r="Y36" s="148"/>
      <c r="Z36" s="148"/>
      <c r="AA36" s="148"/>
      <c r="AB36" s="148"/>
      <c r="AC36" s="148"/>
      <c r="AD36" s="148"/>
      <c r="AE36" s="148"/>
      <c r="AF36" s="148"/>
      <c r="AG36" s="148" t="s">
        <v>110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65">
        <v>28</v>
      </c>
      <c r="B37" s="166" t="s">
        <v>171</v>
      </c>
      <c r="C37" s="172" t="s">
        <v>172</v>
      </c>
      <c r="D37" s="167" t="s">
        <v>108</v>
      </c>
      <c r="E37" s="168">
        <v>196.471</v>
      </c>
      <c r="F37" s="169"/>
      <c r="G37" s="170">
        <f t="shared" si="7"/>
        <v>0</v>
      </c>
      <c r="H37" s="151">
        <v>158.5</v>
      </c>
      <c r="I37" s="151">
        <f t="shared" si="8"/>
        <v>31140.65</v>
      </c>
      <c r="J37" s="151">
        <v>0</v>
      </c>
      <c r="K37" s="151">
        <f t="shared" si="9"/>
        <v>0</v>
      </c>
      <c r="L37" s="151">
        <v>21</v>
      </c>
      <c r="M37" s="151">
        <f t="shared" si="10"/>
        <v>0</v>
      </c>
      <c r="N37" s="151">
        <v>8.1000000000000003E-2</v>
      </c>
      <c r="O37" s="151">
        <f t="shared" si="11"/>
        <v>15.91</v>
      </c>
      <c r="P37" s="151">
        <v>0</v>
      </c>
      <c r="Q37" s="151">
        <f t="shared" si="12"/>
        <v>0</v>
      </c>
      <c r="R37" s="151" t="s">
        <v>117</v>
      </c>
      <c r="S37" s="151" t="s">
        <v>109</v>
      </c>
      <c r="T37" s="151" t="s">
        <v>109</v>
      </c>
      <c r="U37" s="151">
        <v>0</v>
      </c>
      <c r="V37" s="151">
        <f t="shared" si="13"/>
        <v>0</v>
      </c>
      <c r="W37" s="151"/>
      <c r="X37" s="148"/>
      <c r="Y37" s="148"/>
      <c r="Z37" s="148"/>
      <c r="AA37" s="148"/>
      <c r="AB37" s="148"/>
      <c r="AC37" s="148"/>
      <c r="AD37" s="148"/>
      <c r="AE37" s="148"/>
      <c r="AF37" s="148"/>
      <c r="AG37" s="148" t="s">
        <v>119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65">
        <v>29</v>
      </c>
      <c r="B38" s="166" t="s">
        <v>173</v>
      </c>
      <c r="C38" s="172" t="s">
        <v>174</v>
      </c>
      <c r="D38" s="167" t="s">
        <v>108</v>
      </c>
      <c r="E38" s="168">
        <v>392.47560000000004</v>
      </c>
      <c r="F38" s="169"/>
      <c r="G38" s="170">
        <f t="shared" si="7"/>
        <v>0</v>
      </c>
      <c r="H38" s="151">
        <v>75.5</v>
      </c>
      <c r="I38" s="151">
        <f t="shared" si="8"/>
        <v>29631.91</v>
      </c>
      <c r="J38" s="151">
        <v>0</v>
      </c>
      <c r="K38" s="151">
        <f t="shared" si="9"/>
        <v>0</v>
      </c>
      <c r="L38" s="151">
        <v>21</v>
      </c>
      <c r="M38" s="151">
        <f t="shared" si="10"/>
        <v>0</v>
      </c>
      <c r="N38" s="151">
        <v>2.7000000000000003E-2</v>
      </c>
      <c r="O38" s="151">
        <f t="shared" si="11"/>
        <v>10.6</v>
      </c>
      <c r="P38" s="151">
        <v>0</v>
      </c>
      <c r="Q38" s="151">
        <f t="shared" si="12"/>
        <v>0</v>
      </c>
      <c r="R38" s="151" t="s">
        <v>117</v>
      </c>
      <c r="S38" s="151" t="s">
        <v>109</v>
      </c>
      <c r="T38" s="151" t="s">
        <v>109</v>
      </c>
      <c r="U38" s="151">
        <v>0</v>
      </c>
      <c r="V38" s="151">
        <f t="shared" si="13"/>
        <v>0</v>
      </c>
      <c r="W38" s="151"/>
      <c r="X38" s="148"/>
      <c r="Y38" s="148"/>
      <c r="Z38" s="148"/>
      <c r="AA38" s="148"/>
      <c r="AB38" s="148"/>
      <c r="AC38" s="148"/>
      <c r="AD38" s="148"/>
      <c r="AE38" s="148"/>
      <c r="AF38" s="148"/>
      <c r="AG38" s="148" t="s">
        <v>119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ht="22.5" outlineLevel="1" x14ac:dyDescent="0.2">
      <c r="A39" s="165">
        <v>30</v>
      </c>
      <c r="B39" s="166" t="s">
        <v>175</v>
      </c>
      <c r="C39" s="172" t="s">
        <v>176</v>
      </c>
      <c r="D39" s="167" t="s">
        <v>116</v>
      </c>
      <c r="E39" s="168">
        <v>192.39000000000001</v>
      </c>
      <c r="F39" s="169"/>
      <c r="G39" s="170">
        <f t="shared" si="7"/>
        <v>0</v>
      </c>
      <c r="H39" s="151">
        <v>60.17</v>
      </c>
      <c r="I39" s="151">
        <f t="shared" si="8"/>
        <v>11576.11</v>
      </c>
      <c r="J39" s="151">
        <v>54.830000000000005</v>
      </c>
      <c r="K39" s="151">
        <f t="shared" si="9"/>
        <v>10548.74</v>
      </c>
      <c r="L39" s="151">
        <v>21</v>
      </c>
      <c r="M39" s="151">
        <f t="shared" si="10"/>
        <v>0</v>
      </c>
      <c r="N39" s="151">
        <v>8.2320000000000004E-2</v>
      </c>
      <c r="O39" s="151">
        <f t="shared" si="11"/>
        <v>15.84</v>
      </c>
      <c r="P39" s="151">
        <v>0</v>
      </c>
      <c r="Q39" s="151">
        <f t="shared" si="12"/>
        <v>0</v>
      </c>
      <c r="R39" s="151"/>
      <c r="S39" s="151" t="s">
        <v>109</v>
      </c>
      <c r="T39" s="151" t="s">
        <v>109</v>
      </c>
      <c r="U39" s="151">
        <v>0.13600000000000001</v>
      </c>
      <c r="V39" s="151">
        <f t="shared" si="13"/>
        <v>26.17</v>
      </c>
      <c r="W39" s="151"/>
      <c r="X39" s="148"/>
      <c r="Y39" s="148"/>
      <c r="Z39" s="148"/>
      <c r="AA39" s="148"/>
      <c r="AB39" s="148"/>
      <c r="AC39" s="148"/>
      <c r="AD39" s="148"/>
      <c r="AE39" s="148"/>
      <c r="AF39" s="148"/>
      <c r="AG39" s="148" t="s">
        <v>110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65">
        <v>31</v>
      </c>
      <c r="B40" s="166" t="s">
        <v>177</v>
      </c>
      <c r="C40" s="172" t="s">
        <v>178</v>
      </c>
      <c r="D40" s="167" t="s">
        <v>116</v>
      </c>
      <c r="E40" s="168">
        <v>192.39000000000001</v>
      </c>
      <c r="F40" s="169"/>
      <c r="G40" s="170">
        <f t="shared" si="7"/>
        <v>0</v>
      </c>
      <c r="H40" s="151">
        <v>85.570000000000007</v>
      </c>
      <c r="I40" s="151">
        <f t="shared" si="8"/>
        <v>16462.810000000001</v>
      </c>
      <c r="J40" s="151">
        <v>101.43</v>
      </c>
      <c r="K40" s="151">
        <f t="shared" si="9"/>
        <v>19514.12</v>
      </c>
      <c r="L40" s="151">
        <v>21</v>
      </c>
      <c r="M40" s="151">
        <f t="shared" si="10"/>
        <v>0</v>
      </c>
      <c r="N40" s="151">
        <v>0.10250000000000001</v>
      </c>
      <c r="O40" s="151">
        <f t="shared" si="11"/>
        <v>19.72</v>
      </c>
      <c r="P40" s="151">
        <v>0</v>
      </c>
      <c r="Q40" s="151">
        <f t="shared" si="12"/>
        <v>0</v>
      </c>
      <c r="R40" s="151"/>
      <c r="S40" s="151" t="s">
        <v>109</v>
      </c>
      <c r="T40" s="151" t="s">
        <v>109</v>
      </c>
      <c r="U40" s="151">
        <v>0.22504000000000002</v>
      </c>
      <c r="V40" s="151">
        <f t="shared" si="13"/>
        <v>43.3</v>
      </c>
      <c r="W40" s="151"/>
      <c r="X40" s="148"/>
      <c r="Y40" s="148"/>
      <c r="Z40" s="148"/>
      <c r="AA40" s="148"/>
      <c r="AB40" s="148"/>
      <c r="AC40" s="148"/>
      <c r="AD40" s="148"/>
      <c r="AE40" s="148"/>
      <c r="AF40" s="148"/>
      <c r="AG40" s="148" t="s">
        <v>110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65">
        <v>32</v>
      </c>
      <c r="B41" s="166" t="s">
        <v>179</v>
      </c>
      <c r="C41" s="172" t="s">
        <v>180</v>
      </c>
      <c r="D41" s="167" t="s">
        <v>147</v>
      </c>
      <c r="E41" s="168">
        <v>747.1066800000001</v>
      </c>
      <c r="F41" s="169"/>
      <c r="G41" s="170">
        <f t="shared" si="7"/>
        <v>0</v>
      </c>
      <c r="H41" s="151">
        <v>0</v>
      </c>
      <c r="I41" s="151">
        <f t="shared" si="8"/>
        <v>0</v>
      </c>
      <c r="J41" s="151">
        <v>59.7</v>
      </c>
      <c r="K41" s="151">
        <f t="shared" si="9"/>
        <v>44602.27</v>
      </c>
      <c r="L41" s="151">
        <v>21</v>
      </c>
      <c r="M41" s="151">
        <f t="shared" si="10"/>
        <v>0</v>
      </c>
      <c r="N41" s="151">
        <v>0</v>
      </c>
      <c r="O41" s="151">
        <f t="shared" si="11"/>
        <v>0</v>
      </c>
      <c r="P41" s="151">
        <v>0</v>
      </c>
      <c r="Q41" s="151">
        <f t="shared" si="12"/>
        <v>0</v>
      </c>
      <c r="R41" s="151"/>
      <c r="S41" s="151" t="s">
        <v>109</v>
      </c>
      <c r="T41" s="151" t="s">
        <v>109</v>
      </c>
      <c r="U41" s="151">
        <v>1.6E-2</v>
      </c>
      <c r="V41" s="151">
        <f t="shared" si="13"/>
        <v>11.95</v>
      </c>
      <c r="W41" s="151"/>
      <c r="X41" s="148"/>
      <c r="Y41" s="148"/>
      <c r="Z41" s="148"/>
      <c r="AA41" s="148"/>
      <c r="AB41" s="148"/>
      <c r="AC41" s="148"/>
      <c r="AD41" s="148"/>
      <c r="AE41" s="148"/>
      <c r="AF41" s="148"/>
      <c r="AG41" s="148" t="s">
        <v>181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x14ac:dyDescent="0.2">
      <c r="A42" s="153" t="s">
        <v>104</v>
      </c>
      <c r="B42" s="154" t="s">
        <v>76</v>
      </c>
      <c r="C42" s="171" t="s">
        <v>77</v>
      </c>
      <c r="D42" s="155"/>
      <c r="E42" s="156"/>
      <c r="F42" s="157"/>
      <c r="G42" s="158">
        <f>SUMIF(AG43:AG49,"&lt;&gt;NOR",G43:G49)</f>
        <v>0</v>
      </c>
      <c r="H42" s="152"/>
      <c r="I42" s="152">
        <f>SUM(I43:I49)</f>
        <v>4227.1499999999996</v>
      </c>
      <c r="J42" s="152"/>
      <c r="K42" s="152">
        <f>SUM(K43:K49)</f>
        <v>5386.35</v>
      </c>
      <c r="L42" s="152"/>
      <c r="M42" s="152">
        <f>SUM(M43:M49)</f>
        <v>0</v>
      </c>
      <c r="N42" s="152"/>
      <c r="O42" s="152">
        <f>SUM(O43:O49)</f>
        <v>4.1099999999999994</v>
      </c>
      <c r="P42" s="152"/>
      <c r="Q42" s="152">
        <f>SUM(Q43:Q49)</f>
        <v>0</v>
      </c>
      <c r="R42" s="152"/>
      <c r="S42" s="152"/>
      <c r="T42" s="152"/>
      <c r="U42" s="152"/>
      <c r="V42" s="152">
        <f>SUM(V43:V49)</f>
        <v>9.07</v>
      </c>
      <c r="W42" s="152"/>
      <c r="AG42" t="s">
        <v>105</v>
      </c>
    </row>
    <row r="43" spans="1:60" outlineLevel="1" x14ac:dyDescent="0.2">
      <c r="A43" s="165">
        <v>33</v>
      </c>
      <c r="B43" s="166" t="s">
        <v>182</v>
      </c>
      <c r="C43" s="172" t="s">
        <v>183</v>
      </c>
      <c r="D43" s="167" t="s">
        <v>116</v>
      </c>
      <c r="E43" s="168">
        <v>15.75</v>
      </c>
      <c r="F43" s="169"/>
      <c r="G43" s="170">
        <f t="shared" ref="G43:G49" si="14">ROUND(E43*F43,2)</f>
        <v>0</v>
      </c>
      <c r="H43" s="151">
        <v>176</v>
      </c>
      <c r="I43" s="151">
        <f t="shared" ref="I43:I49" si="15">ROUND(E43*H43,2)</f>
        <v>2772</v>
      </c>
      <c r="J43" s="151">
        <v>0</v>
      </c>
      <c r="K43" s="151">
        <f t="shared" ref="K43:K49" si="16">ROUND(E43*J43,2)</f>
        <v>0</v>
      </c>
      <c r="L43" s="151">
        <v>21</v>
      </c>
      <c r="M43" s="151">
        <f t="shared" ref="M43:M49" si="17">G43*(1+L43/100)</f>
        <v>0</v>
      </c>
      <c r="N43" s="151">
        <v>8.9000000000000006E-4</v>
      </c>
      <c r="O43" s="151">
        <f t="shared" ref="O43:O49" si="18">ROUND(E43*N43,2)</f>
        <v>0.01</v>
      </c>
      <c r="P43" s="151">
        <v>0</v>
      </c>
      <c r="Q43" s="151">
        <f t="shared" ref="Q43:Q49" si="19">ROUND(E43*P43,2)</f>
        <v>0</v>
      </c>
      <c r="R43" s="151" t="s">
        <v>117</v>
      </c>
      <c r="S43" s="151" t="s">
        <v>109</v>
      </c>
      <c r="T43" s="151" t="s">
        <v>184</v>
      </c>
      <c r="U43" s="151">
        <v>0</v>
      </c>
      <c r="V43" s="151">
        <f t="shared" ref="V43:V49" si="20">ROUND(E43*U43,2)</f>
        <v>0</v>
      </c>
      <c r="W43" s="151"/>
      <c r="X43" s="148"/>
      <c r="Y43" s="148"/>
      <c r="Z43" s="148"/>
      <c r="AA43" s="148"/>
      <c r="AB43" s="148"/>
      <c r="AC43" s="148"/>
      <c r="AD43" s="148"/>
      <c r="AE43" s="148"/>
      <c r="AF43" s="148"/>
      <c r="AG43" s="148" t="s">
        <v>119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ht="22.5" outlineLevel="1" x14ac:dyDescent="0.2">
      <c r="A44" s="165">
        <v>34</v>
      </c>
      <c r="B44" s="166" t="s">
        <v>185</v>
      </c>
      <c r="C44" s="172" t="s">
        <v>186</v>
      </c>
      <c r="D44" s="167" t="s">
        <v>116</v>
      </c>
      <c r="E44" s="168">
        <v>15</v>
      </c>
      <c r="F44" s="169"/>
      <c r="G44" s="170">
        <f t="shared" si="14"/>
        <v>0</v>
      </c>
      <c r="H44" s="151">
        <v>0</v>
      </c>
      <c r="I44" s="151">
        <f t="shared" si="15"/>
        <v>0</v>
      </c>
      <c r="J44" s="151">
        <v>34.800000000000004</v>
      </c>
      <c r="K44" s="151">
        <f t="shared" si="16"/>
        <v>522</v>
      </c>
      <c r="L44" s="151">
        <v>21</v>
      </c>
      <c r="M44" s="151">
        <f t="shared" si="17"/>
        <v>0</v>
      </c>
      <c r="N44" s="151">
        <v>0</v>
      </c>
      <c r="O44" s="151">
        <f t="shared" si="18"/>
        <v>0</v>
      </c>
      <c r="P44" s="151">
        <v>0</v>
      </c>
      <c r="Q44" s="151">
        <f t="shared" si="19"/>
        <v>0</v>
      </c>
      <c r="R44" s="151"/>
      <c r="S44" s="151" t="s">
        <v>109</v>
      </c>
      <c r="T44" s="151" t="s">
        <v>109</v>
      </c>
      <c r="U44" s="151">
        <v>7.4060000000000001E-2</v>
      </c>
      <c r="V44" s="151">
        <f t="shared" si="20"/>
        <v>1.1100000000000001</v>
      </c>
      <c r="W44" s="151"/>
      <c r="X44" s="148"/>
      <c r="Y44" s="148"/>
      <c r="Z44" s="148"/>
      <c r="AA44" s="148"/>
      <c r="AB44" s="148"/>
      <c r="AC44" s="148"/>
      <c r="AD44" s="148"/>
      <c r="AE44" s="148"/>
      <c r="AF44" s="148"/>
      <c r="AG44" s="148" t="s">
        <v>110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65">
        <v>35</v>
      </c>
      <c r="B45" s="166" t="s">
        <v>187</v>
      </c>
      <c r="C45" s="172" t="s">
        <v>188</v>
      </c>
      <c r="D45" s="167" t="s">
        <v>116</v>
      </c>
      <c r="E45" s="168">
        <v>15</v>
      </c>
      <c r="F45" s="169"/>
      <c r="G45" s="170">
        <f t="shared" si="14"/>
        <v>0</v>
      </c>
      <c r="H45" s="151">
        <v>0</v>
      </c>
      <c r="I45" s="151">
        <f t="shared" si="15"/>
        <v>0</v>
      </c>
      <c r="J45" s="151">
        <v>148</v>
      </c>
      <c r="K45" s="151">
        <f t="shared" si="16"/>
        <v>2220</v>
      </c>
      <c r="L45" s="151">
        <v>21</v>
      </c>
      <c r="M45" s="151">
        <f t="shared" si="17"/>
        <v>0</v>
      </c>
      <c r="N45" s="151">
        <v>0</v>
      </c>
      <c r="O45" s="151">
        <f t="shared" si="18"/>
        <v>0</v>
      </c>
      <c r="P45" s="151">
        <v>0</v>
      </c>
      <c r="Q45" s="151">
        <f t="shared" si="19"/>
        <v>0</v>
      </c>
      <c r="R45" s="151"/>
      <c r="S45" s="151" t="s">
        <v>109</v>
      </c>
      <c r="T45" s="151" t="s">
        <v>118</v>
      </c>
      <c r="U45" s="151">
        <v>0.10220000000000001</v>
      </c>
      <c r="V45" s="151">
        <f t="shared" si="20"/>
        <v>1.53</v>
      </c>
      <c r="W45" s="151"/>
      <c r="X45" s="148"/>
      <c r="Y45" s="148"/>
      <c r="Z45" s="148"/>
      <c r="AA45" s="148"/>
      <c r="AB45" s="148"/>
      <c r="AC45" s="148"/>
      <c r="AD45" s="148"/>
      <c r="AE45" s="148"/>
      <c r="AF45" s="148"/>
      <c r="AG45" s="148" t="s">
        <v>110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65">
        <v>36</v>
      </c>
      <c r="B46" s="166" t="s">
        <v>189</v>
      </c>
      <c r="C46" s="172" t="s">
        <v>190</v>
      </c>
      <c r="D46" s="167" t="s">
        <v>116</v>
      </c>
      <c r="E46" s="168">
        <v>15</v>
      </c>
      <c r="F46" s="169"/>
      <c r="G46" s="170">
        <f t="shared" si="14"/>
        <v>0</v>
      </c>
      <c r="H46" s="151">
        <v>5.4</v>
      </c>
      <c r="I46" s="151">
        <f t="shared" si="15"/>
        <v>81</v>
      </c>
      <c r="J46" s="151">
        <v>10.4</v>
      </c>
      <c r="K46" s="151">
        <f t="shared" si="16"/>
        <v>156</v>
      </c>
      <c r="L46" s="151">
        <v>21</v>
      </c>
      <c r="M46" s="151">
        <f t="shared" si="17"/>
        <v>0</v>
      </c>
      <c r="N46" s="151">
        <v>6.0000000000000002E-5</v>
      </c>
      <c r="O46" s="151">
        <f t="shared" si="18"/>
        <v>0</v>
      </c>
      <c r="P46" s="151">
        <v>0</v>
      </c>
      <c r="Q46" s="151">
        <f t="shared" si="19"/>
        <v>0</v>
      </c>
      <c r="R46" s="151"/>
      <c r="S46" s="151" t="s">
        <v>109</v>
      </c>
      <c r="T46" s="151" t="s">
        <v>109</v>
      </c>
      <c r="U46" s="151">
        <v>2.6000000000000002E-2</v>
      </c>
      <c r="V46" s="151">
        <f t="shared" si="20"/>
        <v>0.39</v>
      </c>
      <c r="W46" s="151"/>
      <c r="X46" s="148"/>
      <c r="Y46" s="148"/>
      <c r="Z46" s="148"/>
      <c r="AA46" s="148"/>
      <c r="AB46" s="148"/>
      <c r="AC46" s="148"/>
      <c r="AD46" s="148"/>
      <c r="AE46" s="148"/>
      <c r="AF46" s="148"/>
      <c r="AG46" s="148" t="s">
        <v>110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65">
        <v>37</v>
      </c>
      <c r="B47" s="166" t="s">
        <v>191</v>
      </c>
      <c r="C47" s="172" t="s">
        <v>192</v>
      </c>
      <c r="D47" s="167" t="s">
        <v>116</v>
      </c>
      <c r="E47" s="168">
        <v>15</v>
      </c>
      <c r="F47" s="169"/>
      <c r="G47" s="170">
        <f t="shared" si="14"/>
        <v>0</v>
      </c>
      <c r="H47" s="151">
        <v>0</v>
      </c>
      <c r="I47" s="151">
        <f t="shared" si="15"/>
        <v>0</v>
      </c>
      <c r="J47" s="151">
        <v>77</v>
      </c>
      <c r="K47" s="151">
        <f t="shared" si="16"/>
        <v>1155</v>
      </c>
      <c r="L47" s="151">
        <v>21</v>
      </c>
      <c r="M47" s="151">
        <f t="shared" si="17"/>
        <v>0</v>
      </c>
      <c r="N47" s="151">
        <v>0</v>
      </c>
      <c r="O47" s="151">
        <f t="shared" si="18"/>
        <v>0</v>
      </c>
      <c r="P47" s="151">
        <v>0</v>
      </c>
      <c r="Q47" s="151">
        <f t="shared" si="19"/>
        <v>0</v>
      </c>
      <c r="R47" s="151"/>
      <c r="S47" s="151" t="s">
        <v>109</v>
      </c>
      <c r="T47" s="151" t="s">
        <v>118</v>
      </c>
      <c r="U47" s="151">
        <v>0.16200000000000001</v>
      </c>
      <c r="V47" s="151">
        <f t="shared" si="20"/>
        <v>2.4300000000000002</v>
      </c>
      <c r="W47" s="151"/>
      <c r="X47" s="148"/>
      <c r="Y47" s="148"/>
      <c r="Z47" s="148"/>
      <c r="AA47" s="148"/>
      <c r="AB47" s="148"/>
      <c r="AC47" s="148"/>
      <c r="AD47" s="148"/>
      <c r="AE47" s="148"/>
      <c r="AF47" s="148"/>
      <c r="AG47" s="148" t="s">
        <v>110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65">
        <v>38</v>
      </c>
      <c r="B48" s="166" t="s">
        <v>193</v>
      </c>
      <c r="C48" s="172" t="s">
        <v>194</v>
      </c>
      <c r="D48" s="167" t="s">
        <v>158</v>
      </c>
      <c r="E48" s="168">
        <v>15</v>
      </c>
      <c r="F48" s="169"/>
      <c r="G48" s="170">
        <f t="shared" si="14"/>
        <v>0</v>
      </c>
      <c r="H48" s="151">
        <v>0</v>
      </c>
      <c r="I48" s="151">
        <f t="shared" si="15"/>
        <v>0</v>
      </c>
      <c r="J48" s="151">
        <v>44.5</v>
      </c>
      <c r="K48" s="151">
        <f t="shared" si="16"/>
        <v>667.5</v>
      </c>
      <c r="L48" s="151">
        <v>21</v>
      </c>
      <c r="M48" s="151">
        <f t="shared" si="17"/>
        <v>0</v>
      </c>
      <c r="N48" s="151">
        <v>0</v>
      </c>
      <c r="O48" s="151">
        <f t="shared" si="18"/>
        <v>0</v>
      </c>
      <c r="P48" s="151">
        <v>0</v>
      </c>
      <c r="Q48" s="151">
        <f t="shared" si="19"/>
        <v>0</v>
      </c>
      <c r="R48" s="151"/>
      <c r="S48" s="151" t="s">
        <v>109</v>
      </c>
      <c r="T48" s="151" t="s">
        <v>109</v>
      </c>
      <c r="U48" s="151">
        <v>0.129</v>
      </c>
      <c r="V48" s="151">
        <f t="shared" si="20"/>
        <v>1.94</v>
      </c>
      <c r="W48" s="151"/>
      <c r="X48" s="148"/>
      <c r="Y48" s="148"/>
      <c r="Z48" s="148"/>
      <c r="AA48" s="148"/>
      <c r="AB48" s="148"/>
      <c r="AC48" s="148"/>
      <c r="AD48" s="148"/>
      <c r="AE48" s="148"/>
      <c r="AF48" s="148"/>
      <c r="AG48" s="148" t="s">
        <v>110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ht="22.5" outlineLevel="1" x14ac:dyDescent="0.2">
      <c r="A49" s="165">
        <v>39</v>
      </c>
      <c r="B49" s="166" t="s">
        <v>195</v>
      </c>
      <c r="C49" s="172" t="s">
        <v>196</v>
      </c>
      <c r="D49" s="167" t="s">
        <v>116</v>
      </c>
      <c r="E49" s="168">
        <v>15</v>
      </c>
      <c r="F49" s="169"/>
      <c r="G49" s="170">
        <f t="shared" si="14"/>
        <v>0</v>
      </c>
      <c r="H49" s="151">
        <v>91.610000000000014</v>
      </c>
      <c r="I49" s="151">
        <f t="shared" si="15"/>
        <v>1374.15</v>
      </c>
      <c r="J49" s="151">
        <v>44.39</v>
      </c>
      <c r="K49" s="151">
        <f t="shared" si="16"/>
        <v>665.85</v>
      </c>
      <c r="L49" s="151">
        <v>21</v>
      </c>
      <c r="M49" s="151">
        <f t="shared" si="17"/>
        <v>0</v>
      </c>
      <c r="N49" s="151">
        <v>0.27300000000000002</v>
      </c>
      <c r="O49" s="151">
        <f t="shared" si="18"/>
        <v>4.0999999999999996</v>
      </c>
      <c r="P49" s="151">
        <v>0</v>
      </c>
      <c r="Q49" s="151">
        <f t="shared" si="19"/>
        <v>0</v>
      </c>
      <c r="R49" s="151"/>
      <c r="S49" s="151" t="s">
        <v>109</v>
      </c>
      <c r="T49" s="151" t="s">
        <v>109</v>
      </c>
      <c r="U49" s="151">
        <v>0.111</v>
      </c>
      <c r="V49" s="151">
        <f t="shared" si="20"/>
        <v>1.67</v>
      </c>
      <c r="W49" s="151"/>
      <c r="X49" s="148"/>
      <c r="Y49" s="148"/>
      <c r="Z49" s="148"/>
      <c r="AA49" s="148"/>
      <c r="AB49" s="148"/>
      <c r="AC49" s="148"/>
      <c r="AD49" s="148"/>
      <c r="AE49" s="148"/>
      <c r="AF49" s="148"/>
      <c r="AG49" s="148" t="s">
        <v>110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x14ac:dyDescent="0.2">
      <c r="A50" s="153" t="s">
        <v>104</v>
      </c>
      <c r="B50" s="154" t="s">
        <v>72</v>
      </c>
      <c r="C50" s="171" t="s">
        <v>73</v>
      </c>
      <c r="D50" s="155"/>
      <c r="E50" s="156"/>
      <c r="F50" s="157"/>
      <c r="G50" s="158">
        <f>SUMIF(AG51:AG75,"&lt;&gt;NOR",G51:G75)</f>
        <v>0</v>
      </c>
      <c r="H50" s="152"/>
      <c r="I50" s="152">
        <f>SUM(I51:I75)</f>
        <v>32185.96</v>
      </c>
      <c r="J50" s="152"/>
      <c r="K50" s="152">
        <f>SUM(K51:K75)</f>
        <v>24715.64</v>
      </c>
      <c r="L50" s="152"/>
      <c r="M50" s="152">
        <f>SUM(M51:M75)</f>
        <v>0</v>
      </c>
      <c r="N50" s="152"/>
      <c r="O50" s="152">
        <f>SUM(O51:O75)</f>
        <v>7.4699999999999989</v>
      </c>
      <c r="P50" s="152"/>
      <c r="Q50" s="152">
        <f>SUM(Q51:Q75)</f>
        <v>0</v>
      </c>
      <c r="R50" s="152"/>
      <c r="S50" s="152"/>
      <c r="T50" s="152"/>
      <c r="U50" s="152"/>
      <c r="V50" s="152">
        <f>SUM(V51:V75)</f>
        <v>41.709999999999994</v>
      </c>
      <c r="W50" s="152"/>
      <c r="AG50" t="s">
        <v>105</v>
      </c>
    </row>
    <row r="51" spans="1:60" outlineLevel="1" x14ac:dyDescent="0.2">
      <c r="A51" s="165">
        <v>40</v>
      </c>
      <c r="B51" s="166" t="s">
        <v>197</v>
      </c>
      <c r="C51" s="172" t="s">
        <v>198</v>
      </c>
      <c r="D51" s="167" t="s">
        <v>108</v>
      </c>
      <c r="E51" s="168">
        <v>1</v>
      </c>
      <c r="F51" s="169"/>
      <c r="G51" s="170">
        <f t="shared" ref="G51:G75" si="21">ROUND(E51*F51,2)</f>
        <v>0</v>
      </c>
      <c r="H51" s="151">
        <v>14880</v>
      </c>
      <c r="I51" s="151">
        <f t="shared" ref="I51:I75" si="22">ROUND(E51*H51,2)</f>
        <v>14880</v>
      </c>
      <c r="J51" s="151">
        <v>0</v>
      </c>
      <c r="K51" s="151">
        <f t="shared" ref="K51:K75" si="23">ROUND(E51*J51,2)</f>
        <v>0</v>
      </c>
      <c r="L51" s="151">
        <v>21</v>
      </c>
      <c r="M51" s="151">
        <f t="shared" ref="M51:M75" si="24">G51*(1+L51/100)</f>
        <v>0</v>
      </c>
      <c r="N51" s="151">
        <v>0.20800000000000002</v>
      </c>
      <c r="O51" s="151">
        <f t="shared" ref="O51:O75" si="25">ROUND(E51*N51,2)</f>
        <v>0.21</v>
      </c>
      <c r="P51" s="151">
        <v>0</v>
      </c>
      <c r="Q51" s="151">
        <f t="shared" ref="Q51:Q75" si="26">ROUND(E51*P51,2)</f>
        <v>0</v>
      </c>
      <c r="R51" s="151" t="s">
        <v>117</v>
      </c>
      <c r="S51" s="151" t="s">
        <v>109</v>
      </c>
      <c r="T51" s="151" t="s">
        <v>109</v>
      </c>
      <c r="U51" s="151">
        <v>0</v>
      </c>
      <c r="V51" s="151">
        <f t="shared" ref="V51:V75" si="27">ROUND(E51*U51,2)</f>
        <v>0</v>
      </c>
      <c r="W51" s="151"/>
      <c r="X51" s="148"/>
      <c r="Y51" s="148"/>
      <c r="Z51" s="148"/>
      <c r="AA51" s="148"/>
      <c r="AB51" s="148"/>
      <c r="AC51" s="148"/>
      <c r="AD51" s="148"/>
      <c r="AE51" s="148"/>
      <c r="AF51" s="148"/>
      <c r="AG51" s="148" t="s">
        <v>119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65">
        <v>41</v>
      </c>
      <c r="B52" s="166" t="s">
        <v>199</v>
      </c>
      <c r="C52" s="172" t="s">
        <v>200</v>
      </c>
      <c r="D52" s="167" t="s">
        <v>108</v>
      </c>
      <c r="E52" s="168">
        <v>1</v>
      </c>
      <c r="F52" s="169"/>
      <c r="G52" s="170">
        <f t="shared" si="21"/>
        <v>0</v>
      </c>
      <c r="H52" s="151">
        <v>2370</v>
      </c>
      <c r="I52" s="151">
        <f t="shared" si="22"/>
        <v>2370</v>
      </c>
      <c r="J52" s="151">
        <v>0</v>
      </c>
      <c r="K52" s="151">
        <f t="shared" si="23"/>
        <v>0</v>
      </c>
      <c r="L52" s="151">
        <v>21</v>
      </c>
      <c r="M52" s="151">
        <f t="shared" si="24"/>
        <v>0</v>
      </c>
      <c r="N52" s="151">
        <v>2.2000000000000002E-2</v>
      </c>
      <c r="O52" s="151">
        <f t="shared" si="25"/>
        <v>0.02</v>
      </c>
      <c r="P52" s="151">
        <v>0</v>
      </c>
      <c r="Q52" s="151">
        <f t="shared" si="26"/>
        <v>0</v>
      </c>
      <c r="R52" s="151" t="s">
        <v>117</v>
      </c>
      <c r="S52" s="151" t="s">
        <v>109</v>
      </c>
      <c r="T52" s="151" t="s">
        <v>109</v>
      </c>
      <c r="U52" s="151">
        <v>0</v>
      </c>
      <c r="V52" s="151">
        <f t="shared" si="27"/>
        <v>0</v>
      </c>
      <c r="W52" s="151"/>
      <c r="X52" s="148"/>
      <c r="Y52" s="148"/>
      <c r="Z52" s="148"/>
      <c r="AA52" s="148"/>
      <c r="AB52" s="148"/>
      <c r="AC52" s="148"/>
      <c r="AD52" s="148"/>
      <c r="AE52" s="148"/>
      <c r="AF52" s="148"/>
      <c r="AG52" s="148" t="s">
        <v>119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65">
        <v>42</v>
      </c>
      <c r="B53" s="166" t="s">
        <v>201</v>
      </c>
      <c r="C53" s="172" t="s">
        <v>202</v>
      </c>
      <c r="D53" s="167" t="s">
        <v>108</v>
      </c>
      <c r="E53" s="168">
        <v>1</v>
      </c>
      <c r="F53" s="169"/>
      <c r="G53" s="170">
        <f t="shared" si="21"/>
        <v>0</v>
      </c>
      <c r="H53" s="151">
        <v>774</v>
      </c>
      <c r="I53" s="151">
        <f t="shared" si="22"/>
        <v>774</v>
      </c>
      <c r="J53" s="151">
        <v>0</v>
      </c>
      <c r="K53" s="151">
        <f t="shared" si="23"/>
        <v>0</v>
      </c>
      <c r="L53" s="151">
        <v>21</v>
      </c>
      <c r="M53" s="151">
        <f t="shared" si="24"/>
        <v>0</v>
      </c>
      <c r="N53" s="151">
        <v>2.5000000000000001E-4</v>
      </c>
      <c r="O53" s="151">
        <f t="shared" si="25"/>
        <v>0</v>
      </c>
      <c r="P53" s="151">
        <v>0</v>
      </c>
      <c r="Q53" s="151">
        <f t="shared" si="26"/>
        <v>0</v>
      </c>
      <c r="R53" s="151" t="s">
        <v>117</v>
      </c>
      <c r="S53" s="151" t="s">
        <v>109</v>
      </c>
      <c r="T53" s="151" t="s">
        <v>109</v>
      </c>
      <c r="U53" s="151">
        <v>0</v>
      </c>
      <c r="V53" s="151">
        <f t="shared" si="27"/>
        <v>0</v>
      </c>
      <c r="W53" s="151"/>
      <c r="X53" s="148"/>
      <c r="Y53" s="148"/>
      <c r="Z53" s="148"/>
      <c r="AA53" s="148"/>
      <c r="AB53" s="148"/>
      <c r="AC53" s="148"/>
      <c r="AD53" s="148"/>
      <c r="AE53" s="148"/>
      <c r="AF53" s="148"/>
      <c r="AG53" s="148" t="s">
        <v>119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65">
        <v>43</v>
      </c>
      <c r="B54" s="166" t="s">
        <v>203</v>
      </c>
      <c r="C54" s="172" t="s">
        <v>204</v>
      </c>
      <c r="D54" s="167" t="s">
        <v>116</v>
      </c>
      <c r="E54" s="168">
        <v>16</v>
      </c>
      <c r="F54" s="169"/>
      <c r="G54" s="170">
        <f t="shared" si="21"/>
        <v>0</v>
      </c>
      <c r="H54" s="151">
        <v>15</v>
      </c>
      <c r="I54" s="151">
        <f t="shared" si="22"/>
        <v>240</v>
      </c>
      <c r="J54" s="151">
        <v>0</v>
      </c>
      <c r="K54" s="151">
        <f t="shared" si="23"/>
        <v>0</v>
      </c>
      <c r="L54" s="151">
        <v>21</v>
      </c>
      <c r="M54" s="151">
        <f t="shared" si="24"/>
        <v>0</v>
      </c>
      <c r="N54" s="151">
        <v>1.6000000000000001E-4</v>
      </c>
      <c r="O54" s="151">
        <f t="shared" si="25"/>
        <v>0</v>
      </c>
      <c r="P54" s="151">
        <v>0</v>
      </c>
      <c r="Q54" s="151">
        <f t="shared" si="26"/>
        <v>0</v>
      </c>
      <c r="R54" s="151" t="s">
        <v>117</v>
      </c>
      <c r="S54" s="151" t="s">
        <v>109</v>
      </c>
      <c r="T54" s="151" t="s">
        <v>118</v>
      </c>
      <c r="U54" s="151">
        <v>0</v>
      </c>
      <c r="V54" s="151">
        <f t="shared" si="27"/>
        <v>0</v>
      </c>
      <c r="W54" s="151"/>
      <c r="X54" s="148"/>
      <c r="Y54" s="148"/>
      <c r="Z54" s="148"/>
      <c r="AA54" s="148"/>
      <c r="AB54" s="148"/>
      <c r="AC54" s="148"/>
      <c r="AD54" s="148"/>
      <c r="AE54" s="148"/>
      <c r="AF54" s="148"/>
      <c r="AG54" s="148" t="s">
        <v>119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65">
        <v>44</v>
      </c>
      <c r="B55" s="166" t="s">
        <v>205</v>
      </c>
      <c r="C55" s="172" t="s">
        <v>206</v>
      </c>
      <c r="D55" s="167" t="s">
        <v>116</v>
      </c>
      <c r="E55" s="168">
        <v>31.5</v>
      </c>
      <c r="F55" s="169"/>
      <c r="G55" s="170">
        <f t="shared" si="21"/>
        <v>0</v>
      </c>
      <c r="H55" s="151">
        <v>105</v>
      </c>
      <c r="I55" s="151">
        <f t="shared" si="22"/>
        <v>3307.5</v>
      </c>
      <c r="J55" s="151">
        <v>0</v>
      </c>
      <c r="K55" s="151">
        <f t="shared" si="23"/>
        <v>0</v>
      </c>
      <c r="L55" s="151">
        <v>21</v>
      </c>
      <c r="M55" s="151">
        <f t="shared" si="24"/>
        <v>0</v>
      </c>
      <c r="N55" s="151">
        <v>6.1000000000000008E-4</v>
      </c>
      <c r="O55" s="151">
        <f t="shared" si="25"/>
        <v>0.02</v>
      </c>
      <c r="P55" s="151">
        <v>0</v>
      </c>
      <c r="Q55" s="151">
        <f t="shared" si="26"/>
        <v>0</v>
      </c>
      <c r="R55" s="151" t="s">
        <v>117</v>
      </c>
      <c r="S55" s="151" t="s">
        <v>109</v>
      </c>
      <c r="T55" s="151" t="s">
        <v>118</v>
      </c>
      <c r="U55" s="151">
        <v>0</v>
      </c>
      <c r="V55" s="151">
        <f t="shared" si="27"/>
        <v>0</v>
      </c>
      <c r="W55" s="151"/>
      <c r="X55" s="148"/>
      <c r="Y55" s="148"/>
      <c r="Z55" s="148"/>
      <c r="AA55" s="148"/>
      <c r="AB55" s="148"/>
      <c r="AC55" s="148"/>
      <c r="AD55" s="148"/>
      <c r="AE55" s="148"/>
      <c r="AF55" s="148"/>
      <c r="AG55" s="148" t="s">
        <v>119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">
      <c r="A56" s="165">
        <v>45</v>
      </c>
      <c r="B56" s="166" t="s">
        <v>207</v>
      </c>
      <c r="C56" s="172" t="s">
        <v>208</v>
      </c>
      <c r="D56" s="167" t="s">
        <v>108</v>
      </c>
      <c r="E56" s="168">
        <v>2</v>
      </c>
      <c r="F56" s="169"/>
      <c r="G56" s="170">
        <f t="shared" si="21"/>
        <v>0</v>
      </c>
      <c r="H56" s="151">
        <v>484.5</v>
      </c>
      <c r="I56" s="151">
        <f t="shared" si="22"/>
        <v>969</v>
      </c>
      <c r="J56" s="151">
        <v>0</v>
      </c>
      <c r="K56" s="151">
        <f t="shared" si="23"/>
        <v>0</v>
      </c>
      <c r="L56" s="151">
        <v>21</v>
      </c>
      <c r="M56" s="151">
        <f t="shared" si="24"/>
        <v>0</v>
      </c>
      <c r="N56" s="151">
        <v>0</v>
      </c>
      <c r="O56" s="151">
        <f t="shared" si="25"/>
        <v>0</v>
      </c>
      <c r="P56" s="151">
        <v>0</v>
      </c>
      <c r="Q56" s="151">
        <f t="shared" si="26"/>
        <v>0</v>
      </c>
      <c r="R56" s="151" t="s">
        <v>117</v>
      </c>
      <c r="S56" s="151" t="s">
        <v>109</v>
      </c>
      <c r="T56" s="151" t="s">
        <v>109</v>
      </c>
      <c r="U56" s="151">
        <v>0</v>
      </c>
      <c r="V56" s="151">
        <f t="shared" si="27"/>
        <v>0</v>
      </c>
      <c r="W56" s="151"/>
      <c r="X56" s="148"/>
      <c r="Y56" s="148"/>
      <c r="Z56" s="148"/>
      <c r="AA56" s="148"/>
      <c r="AB56" s="148"/>
      <c r="AC56" s="148"/>
      <c r="AD56" s="148"/>
      <c r="AE56" s="148"/>
      <c r="AF56" s="148"/>
      <c r="AG56" s="148" t="s">
        <v>119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">
      <c r="A57" s="165">
        <v>46</v>
      </c>
      <c r="B57" s="166" t="s">
        <v>209</v>
      </c>
      <c r="C57" s="172" t="s">
        <v>210</v>
      </c>
      <c r="D57" s="167" t="s">
        <v>122</v>
      </c>
      <c r="E57" s="168">
        <v>30</v>
      </c>
      <c r="F57" s="169"/>
      <c r="G57" s="170">
        <f t="shared" si="21"/>
        <v>0</v>
      </c>
      <c r="H57" s="151">
        <v>34.200000000000003</v>
      </c>
      <c r="I57" s="151">
        <f t="shared" si="22"/>
        <v>1026</v>
      </c>
      <c r="J57" s="151">
        <v>0</v>
      </c>
      <c r="K57" s="151">
        <f t="shared" si="23"/>
        <v>0</v>
      </c>
      <c r="L57" s="151">
        <v>21</v>
      </c>
      <c r="M57" s="151">
        <f t="shared" si="24"/>
        <v>0</v>
      </c>
      <c r="N57" s="151">
        <v>1E-3</v>
      </c>
      <c r="O57" s="151">
        <f t="shared" si="25"/>
        <v>0.03</v>
      </c>
      <c r="P57" s="151">
        <v>0</v>
      </c>
      <c r="Q57" s="151">
        <f t="shared" si="26"/>
        <v>0</v>
      </c>
      <c r="R57" s="151" t="s">
        <v>117</v>
      </c>
      <c r="S57" s="151" t="s">
        <v>109</v>
      </c>
      <c r="T57" s="151" t="s">
        <v>109</v>
      </c>
      <c r="U57" s="151">
        <v>0</v>
      </c>
      <c r="V57" s="151">
        <f t="shared" si="27"/>
        <v>0</v>
      </c>
      <c r="W57" s="151"/>
      <c r="X57" s="148"/>
      <c r="Y57" s="148"/>
      <c r="Z57" s="148"/>
      <c r="AA57" s="148"/>
      <c r="AB57" s="148"/>
      <c r="AC57" s="148"/>
      <c r="AD57" s="148"/>
      <c r="AE57" s="148"/>
      <c r="AF57" s="148"/>
      <c r="AG57" s="148" t="s">
        <v>119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65">
        <v>47</v>
      </c>
      <c r="B58" s="166" t="s">
        <v>211</v>
      </c>
      <c r="C58" s="172" t="s">
        <v>212</v>
      </c>
      <c r="D58" s="167" t="s">
        <v>108</v>
      </c>
      <c r="E58" s="168">
        <v>1</v>
      </c>
      <c r="F58" s="169"/>
      <c r="G58" s="170">
        <f t="shared" si="21"/>
        <v>0</v>
      </c>
      <c r="H58" s="151">
        <v>360</v>
      </c>
      <c r="I58" s="151">
        <f t="shared" si="22"/>
        <v>360</v>
      </c>
      <c r="J58" s="151">
        <v>0</v>
      </c>
      <c r="K58" s="151">
        <f t="shared" si="23"/>
        <v>0</v>
      </c>
      <c r="L58" s="151">
        <v>21</v>
      </c>
      <c r="M58" s="151">
        <f t="shared" si="24"/>
        <v>0</v>
      </c>
      <c r="N58" s="151">
        <v>1.7000000000000001E-4</v>
      </c>
      <c r="O58" s="151">
        <f t="shared" si="25"/>
        <v>0</v>
      </c>
      <c r="P58" s="151">
        <v>0</v>
      </c>
      <c r="Q58" s="151">
        <f t="shared" si="26"/>
        <v>0</v>
      </c>
      <c r="R58" s="151" t="s">
        <v>117</v>
      </c>
      <c r="S58" s="151" t="s">
        <v>109</v>
      </c>
      <c r="T58" s="151" t="s">
        <v>118</v>
      </c>
      <c r="U58" s="151">
        <v>0</v>
      </c>
      <c r="V58" s="151">
        <f t="shared" si="27"/>
        <v>0</v>
      </c>
      <c r="W58" s="151"/>
      <c r="X58" s="148"/>
      <c r="Y58" s="148"/>
      <c r="Z58" s="148"/>
      <c r="AA58" s="148"/>
      <c r="AB58" s="148"/>
      <c r="AC58" s="148"/>
      <c r="AD58" s="148"/>
      <c r="AE58" s="148"/>
      <c r="AF58" s="148"/>
      <c r="AG58" s="148" t="s">
        <v>119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">
      <c r="A59" s="165">
        <v>48</v>
      </c>
      <c r="B59" s="166" t="s">
        <v>213</v>
      </c>
      <c r="C59" s="172" t="s">
        <v>214</v>
      </c>
      <c r="D59" s="167" t="s">
        <v>108</v>
      </c>
      <c r="E59" s="168">
        <v>2</v>
      </c>
      <c r="F59" s="169"/>
      <c r="G59" s="170">
        <f t="shared" si="21"/>
        <v>0</v>
      </c>
      <c r="H59" s="151">
        <v>0</v>
      </c>
      <c r="I59" s="151">
        <f t="shared" si="22"/>
        <v>0</v>
      </c>
      <c r="J59" s="151">
        <v>1882</v>
      </c>
      <c r="K59" s="151">
        <f t="shared" si="23"/>
        <v>3764</v>
      </c>
      <c r="L59" s="151">
        <v>21</v>
      </c>
      <c r="M59" s="151">
        <f t="shared" si="24"/>
        <v>0</v>
      </c>
      <c r="N59" s="151">
        <v>0</v>
      </c>
      <c r="O59" s="151">
        <f t="shared" si="25"/>
        <v>0</v>
      </c>
      <c r="P59" s="151">
        <v>0</v>
      </c>
      <c r="Q59" s="151">
        <f t="shared" si="26"/>
        <v>0</v>
      </c>
      <c r="R59" s="151"/>
      <c r="S59" s="151" t="s">
        <v>109</v>
      </c>
      <c r="T59" s="151" t="s">
        <v>109</v>
      </c>
      <c r="U59" s="151">
        <v>4.0058300000000004</v>
      </c>
      <c r="V59" s="151">
        <f t="shared" si="27"/>
        <v>8.01</v>
      </c>
      <c r="W59" s="151"/>
      <c r="X59" s="148"/>
      <c r="Y59" s="148"/>
      <c r="Z59" s="148"/>
      <c r="AA59" s="148"/>
      <c r="AB59" s="148"/>
      <c r="AC59" s="148"/>
      <c r="AD59" s="148"/>
      <c r="AE59" s="148"/>
      <c r="AF59" s="148"/>
      <c r="AG59" s="148" t="s">
        <v>110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65">
        <v>49</v>
      </c>
      <c r="B60" s="166" t="s">
        <v>215</v>
      </c>
      <c r="C60" s="172" t="s">
        <v>216</v>
      </c>
      <c r="D60" s="167" t="s">
        <v>108</v>
      </c>
      <c r="E60" s="168">
        <v>1</v>
      </c>
      <c r="F60" s="169"/>
      <c r="G60" s="170">
        <f t="shared" si="21"/>
        <v>0</v>
      </c>
      <c r="H60" s="151">
        <v>0</v>
      </c>
      <c r="I60" s="151">
        <f t="shared" si="22"/>
        <v>0</v>
      </c>
      <c r="J60" s="151">
        <v>1605</v>
      </c>
      <c r="K60" s="151">
        <f t="shared" si="23"/>
        <v>1605</v>
      </c>
      <c r="L60" s="151">
        <v>21</v>
      </c>
      <c r="M60" s="151">
        <f t="shared" si="24"/>
        <v>0</v>
      </c>
      <c r="N60" s="151">
        <v>0</v>
      </c>
      <c r="O60" s="151">
        <f t="shared" si="25"/>
        <v>0</v>
      </c>
      <c r="P60" s="151">
        <v>0</v>
      </c>
      <c r="Q60" s="151">
        <f t="shared" si="26"/>
        <v>0</v>
      </c>
      <c r="R60" s="151"/>
      <c r="S60" s="151" t="s">
        <v>109</v>
      </c>
      <c r="T60" s="151" t="s">
        <v>109</v>
      </c>
      <c r="U60" s="151">
        <v>3.4166700000000003</v>
      </c>
      <c r="V60" s="151">
        <f t="shared" si="27"/>
        <v>3.42</v>
      </c>
      <c r="W60" s="151"/>
      <c r="X60" s="148"/>
      <c r="Y60" s="148"/>
      <c r="Z60" s="148"/>
      <c r="AA60" s="148"/>
      <c r="AB60" s="148"/>
      <c r="AC60" s="148"/>
      <c r="AD60" s="148"/>
      <c r="AE60" s="148"/>
      <c r="AF60" s="148"/>
      <c r="AG60" s="148" t="s">
        <v>110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">
      <c r="A61" s="165">
        <v>50</v>
      </c>
      <c r="B61" s="166" t="s">
        <v>217</v>
      </c>
      <c r="C61" s="172" t="s">
        <v>218</v>
      </c>
      <c r="D61" s="167" t="s">
        <v>108</v>
      </c>
      <c r="E61" s="168">
        <v>1</v>
      </c>
      <c r="F61" s="169"/>
      <c r="G61" s="170">
        <f t="shared" si="21"/>
        <v>0</v>
      </c>
      <c r="H61" s="151">
        <v>0</v>
      </c>
      <c r="I61" s="151">
        <f t="shared" si="22"/>
        <v>0</v>
      </c>
      <c r="J61" s="151">
        <v>407</v>
      </c>
      <c r="K61" s="151">
        <f t="shared" si="23"/>
        <v>407</v>
      </c>
      <c r="L61" s="151">
        <v>21</v>
      </c>
      <c r="M61" s="151">
        <f t="shared" si="24"/>
        <v>0</v>
      </c>
      <c r="N61" s="151">
        <v>0</v>
      </c>
      <c r="O61" s="151">
        <f t="shared" si="25"/>
        <v>0</v>
      </c>
      <c r="P61" s="151">
        <v>0</v>
      </c>
      <c r="Q61" s="151">
        <f t="shared" si="26"/>
        <v>0</v>
      </c>
      <c r="R61" s="151"/>
      <c r="S61" s="151" t="s">
        <v>109</v>
      </c>
      <c r="T61" s="151" t="s">
        <v>109</v>
      </c>
      <c r="U61" s="151">
        <v>0.86667000000000005</v>
      </c>
      <c r="V61" s="151">
        <f t="shared" si="27"/>
        <v>0.87</v>
      </c>
      <c r="W61" s="151"/>
      <c r="X61" s="148"/>
      <c r="Y61" s="148"/>
      <c r="Z61" s="148"/>
      <c r="AA61" s="148"/>
      <c r="AB61" s="148"/>
      <c r="AC61" s="148"/>
      <c r="AD61" s="148"/>
      <c r="AE61" s="148"/>
      <c r="AF61" s="148"/>
      <c r="AG61" s="148" t="s">
        <v>110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65">
        <v>51</v>
      </c>
      <c r="B62" s="166" t="s">
        <v>219</v>
      </c>
      <c r="C62" s="172" t="s">
        <v>220</v>
      </c>
      <c r="D62" s="167" t="s">
        <v>108</v>
      </c>
      <c r="E62" s="168">
        <v>1</v>
      </c>
      <c r="F62" s="169"/>
      <c r="G62" s="170">
        <f t="shared" si="21"/>
        <v>0</v>
      </c>
      <c r="H62" s="151">
        <v>0</v>
      </c>
      <c r="I62" s="151">
        <f t="shared" si="22"/>
        <v>0</v>
      </c>
      <c r="J62" s="151">
        <v>666</v>
      </c>
      <c r="K62" s="151">
        <f t="shared" si="23"/>
        <v>666</v>
      </c>
      <c r="L62" s="151">
        <v>21</v>
      </c>
      <c r="M62" s="151">
        <f t="shared" si="24"/>
        <v>0</v>
      </c>
      <c r="N62" s="151">
        <v>0</v>
      </c>
      <c r="O62" s="151">
        <f t="shared" si="25"/>
        <v>0</v>
      </c>
      <c r="P62" s="151">
        <v>0</v>
      </c>
      <c r="Q62" s="151">
        <f t="shared" si="26"/>
        <v>0</v>
      </c>
      <c r="R62" s="151"/>
      <c r="S62" s="151" t="s">
        <v>109</v>
      </c>
      <c r="T62" s="151" t="s">
        <v>109</v>
      </c>
      <c r="U62" s="151">
        <v>1.4166700000000001</v>
      </c>
      <c r="V62" s="151">
        <f t="shared" si="27"/>
        <v>1.42</v>
      </c>
      <c r="W62" s="151"/>
      <c r="X62" s="148"/>
      <c r="Y62" s="148"/>
      <c r="Z62" s="148"/>
      <c r="AA62" s="148"/>
      <c r="AB62" s="148"/>
      <c r="AC62" s="148"/>
      <c r="AD62" s="148"/>
      <c r="AE62" s="148"/>
      <c r="AF62" s="148"/>
      <c r="AG62" s="148" t="s">
        <v>110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ht="22.5" outlineLevel="1" x14ac:dyDescent="0.2">
      <c r="A63" s="165">
        <v>52</v>
      </c>
      <c r="B63" s="166" t="s">
        <v>221</v>
      </c>
      <c r="C63" s="172" t="s">
        <v>222</v>
      </c>
      <c r="D63" s="167" t="s">
        <v>116</v>
      </c>
      <c r="E63" s="168">
        <v>30</v>
      </c>
      <c r="F63" s="169"/>
      <c r="G63" s="170">
        <f t="shared" si="21"/>
        <v>0</v>
      </c>
      <c r="H63" s="151">
        <v>0</v>
      </c>
      <c r="I63" s="151">
        <f t="shared" si="22"/>
        <v>0</v>
      </c>
      <c r="J63" s="151">
        <v>56.400000000000006</v>
      </c>
      <c r="K63" s="151">
        <f t="shared" si="23"/>
        <v>1692</v>
      </c>
      <c r="L63" s="151">
        <v>21</v>
      </c>
      <c r="M63" s="151">
        <f t="shared" si="24"/>
        <v>0</v>
      </c>
      <c r="N63" s="151">
        <v>0</v>
      </c>
      <c r="O63" s="151">
        <f t="shared" si="25"/>
        <v>0</v>
      </c>
      <c r="P63" s="151">
        <v>0</v>
      </c>
      <c r="Q63" s="151">
        <f t="shared" si="26"/>
        <v>0</v>
      </c>
      <c r="R63" s="151"/>
      <c r="S63" s="151" t="s">
        <v>109</v>
      </c>
      <c r="T63" s="151" t="s">
        <v>109</v>
      </c>
      <c r="U63" s="151">
        <v>0.12000000000000001</v>
      </c>
      <c r="V63" s="151">
        <f t="shared" si="27"/>
        <v>3.6</v>
      </c>
      <c r="W63" s="151"/>
      <c r="X63" s="148"/>
      <c r="Y63" s="148"/>
      <c r="Z63" s="148"/>
      <c r="AA63" s="148"/>
      <c r="AB63" s="148"/>
      <c r="AC63" s="148"/>
      <c r="AD63" s="148"/>
      <c r="AE63" s="148"/>
      <c r="AF63" s="148"/>
      <c r="AG63" s="148" t="s">
        <v>110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">
      <c r="A64" s="165">
        <v>53</v>
      </c>
      <c r="B64" s="166" t="s">
        <v>223</v>
      </c>
      <c r="C64" s="172" t="s">
        <v>224</v>
      </c>
      <c r="D64" s="167" t="s">
        <v>116</v>
      </c>
      <c r="E64" s="168">
        <v>16</v>
      </c>
      <c r="F64" s="169"/>
      <c r="G64" s="170">
        <f t="shared" si="21"/>
        <v>0</v>
      </c>
      <c r="H64" s="151">
        <v>0</v>
      </c>
      <c r="I64" s="151">
        <f t="shared" si="22"/>
        <v>0</v>
      </c>
      <c r="J64" s="151">
        <v>25</v>
      </c>
      <c r="K64" s="151">
        <f t="shared" si="23"/>
        <v>400</v>
      </c>
      <c r="L64" s="151">
        <v>21</v>
      </c>
      <c r="M64" s="151">
        <f t="shared" si="24"/>
        <v>0</v>
      </c>
      <c r="N64" s="151">
        <v>0</v>
      </c>
      <c r="O64" s="151">
        <f t="shared" si="25"/>
        <v>0</v>
      </c>
      <c r="P64" s="151">
        <v>0</v>
      </c>
      <c r="Q64" s="151">
        <f t="shared" si="26"/>
        <v>0</v>
      </c>
      <c r="R64" s="151"/>
      <c r="S64" s="151" t="s">
        <v>109</v>
      </c>
      <c r="T64" s="151" t="s">
        <v>118</v>
      </c>
      <c r="U64" s="151">
        <v>5.0960000000000005E-2</v>
      </c>
      <c r="V64" s="151">
        <f t="shared" si="27"/>
        <v>0.82</v>
      </c>
      <c r="W64" s="151"/>
      <c r="X64" s="148"/>
      <c r="Y64" s="148"/>
      <c r="Z64" s="148"/>
      <c r="AA64" s="148"/>
      <c r="AB64" s="148"/>
      <c r="AC64" s="148"/>
      <c r="AD64" s="148"/>
      <c r="AE64" s="148"/>
      <c r="AF64" s="148"/>
      <c r="AG64" s="148" t="s">
        <v>110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">
      <c r="A65" s="165">
        <v>54</v>
      </c>
      <c r="B65" s="166" t="s">
        <v>225</v>
      </c>
      <c r="C65" s="172" t="s">
        <v>226</v>
      </c>
      <c r="D65" s="167" t="s">
        <v>116</v>
      </c>
      <c r="E65" s="168">
        <v>30</v>
      </c>
      <c r="F65" s="169"/>
      <c r="G65" s="170">
        <f t="shared" si="21"/>
        <v>0</v>
      </c>
      <c r="H65" s="151">
        <v>0</v>
      </c>
      <c r="I65" s="151">
        <f t="shared" si="22"/>
        <v>0</v>
      </c>
      <c r="J65" s="151">
        <v>35</v>
      </c>
      <c r="K65" s="151">
        <f t="shared" si="23"/>
        <v>1050</v>
      </c>
      <c r="L65" s="151">
        <v>21</v>
      </c>
      <c r="M65" s="151">
        <f t="shared" si="24"/>
        <v>0</v>
      </c>
      <c r="N65" s="151">
        <v>0</v>
      </c>
      <c r="O65" s="151">
        <f t="shared" si="25"/>
        <v>0</v>
      </c>
      <c r="P65" s="151">
        <v>0</v>
      </c>
      <c r="Q65" s="151">
        <f t="shared" si="26"/>
        <v>0</v>
      </c>
      <c r="R65" s="151"/>
      <c r="S65" s="151" t="s">
        <v>109</v>
      </c>
      <c r="T65" s="151" t="s">
        <v>118</v>
      </c>
      <c r="U65" s="151">
        <v>6.2700000000000006E-2</v>
      </c>
      <c r="V65" s="151">
        <f t="shared" si="27"/>
        <v>1.88</v>
      </c>
      <c r="W65" s="151"/>
      <c r="X65" s="148"/>
      <c r="Y65" s="148"/>
      <c r="Z65" s="148"/>
      <c r="AA65" s="148"/>
      <c r="AB65" s="148"/>
      <c r="AC65" s="148"/>
      <c r="AD65" s="148"/>
      <c r="AE65" s="148"/>
      <c r="AF65" s="148"/>
      <c r="AG65" s="148" t="s">
        <v>110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65">
        <v>55</v>
      </c>
      <c r="B66" s="166" t="s">
        <v>227</v>
      </c>
      <c r="C66" s="172" t="s">
        <v>228</v>
      </c>
      <c r="D66" s="167" t="s">
        <v>113</v>
      </c>
      <c r="E66" s="168">
        <v>0.35000000000000003</v>
      </c>
      <c r="F66" s="169"/>
      <c r="G66" s="170">
        <f t="shared" si="21"/>
        <v>0</v>
      </c>
      <c r="H66" s="151">
        <v>0</v>
      </c>
      <c r="I66" s="151">
        <f t="shared" si="22"/>
        <v>0</v>
      </c>
      <c r="J66" s="151">
        <v>1206</v>
      </c>
      <c r="K66" s="151">
        <f t="shared" si="23"/>
        <v>422.1</v>
      </c>
      <c r="L66" s="151">
        <v>21</v>
      </c>
      <c r="M66" s="151">
        <f t="shared" si="24"/>
        <v>0</v>
      </c>
      <c r="N66" s="151">
        <v>0</v>
      </c>
      <c r="O66" s="151">
        <f t="shared" si="25"/>
        <v>0</v>
      </c>
      <c r="P66" s="151">
        <v>0</v>
      </c>
      <c r="Q66" s="151">
        <f t="shared" si="26"/>
        <v>0</v>
      </c>
      <c r="R66" s="151"/>
      <c r="S66" s="151" t="s">
        <v>109</v>
      </c>
      <c r="T66" s="151" t="s">
        <v>109</v>
      </c>
      <c r="U66" s="151">
        <v>3.4400000000000004</v>
      </c>
      <c r="V66" s="151">
        <f t="shared" si="27"/>
        <v>1.2</v>
      </c>
      <c r="W66" s="151"/>
      <c r="X66" s="148"/>
      <c r="Y66" s="148"/>
      <c r="Z66" s="148"/>
      <c r="AA66" s="148"/>
      <c r="AB66" s="148"/>
      <c r="AC66" s="148"/>
      <c r="AD66" s="148"/>
      <c r="AE66" s="148"/>
      <c r="AF66" s="148"/>
      <c r="AG66" s="148" t="s">
        <v>110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">
      <c r="A67" s="165">
        <v>56</v>
      </c>
      <c r="B67" s="166" t="s">
        <v>229</v>
      </c>
      <c r="C67" s="172" t="s">
        <v>230</v>
      </c>
      <c r="D67" s="167" t="s">
        <v>113</v>
      </c>
      <c r="E67" s="168">
        <v>0.35000000000000003</v>
      </c>
      <c r="F67" s="169"/>
      <c r="G67" s="170">
        <f t="shared" si="21"/>
        <v>0</v>
      </c>
      <c r="H67" s="151">
        <v>2508.4300000000003</v>
      </c>
      <c r="I67" s="151">
        <f t="shared" si="22"/>
        <v>877.95</v>
      </c>
      <c r="J67" s="151">
        <v>1631.5700000000002</v>
      </c>
      <c r="K67" s="151">
        <f t="shared" si="23"/>
        <v>571.04999999999995</v>
      </c>
      <c r="L67" s="151">
        <v>21</v>
      </c>
      <c r="M67" s="151">
        <f t="shared" si="24"/>
        <v>0</v>
      </c>
      <c r="N67" s="151">
        <v>2.5589200000000001</v>
      </c>
      <c r="O67" s="151">
        <f t="shared" si="25"/>
        <v>0.9</v>
      </c>
      <c r="P67" s="151">
        <v>0</v>
      </c>
      <c r="Q67" s="151">
        <f t="shared" si="26"/>
        <v>0</v>
      </c>
      <c r="R67" s="151"/>
      <c r="S67" s="151" t="s">
        <v>109</v>
      </c>
      <c r="T67" s="151" t="s">
        <v>109</v>
      </c>
      <c r="U67" s="151">
        <v>4</v>
      </c>
      <c r="V67" s="151">
        <f t="shared" si="27"/>
        <v>1.4</v>
      </c>
      <c r="W67" s="151"/>
      <c r="X67" s="148"/>
      <c r="Y67" s="148"/>
      <c r="Z67" s="148"/>
      <c r="AA67" s="148"/>
      <c r="AB67" s="148"/>
      <c r="AC67" s="148"/>
      <c r="AD67" s="148"/>
      <c r="AE67" s="148"/>
      <c r="AF67" s="148"/>
      <c r="AG67" s="148" t="s">
        <v>110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65">
        <v>57</v>
      </c>
      <c r="B68" s="166" t="s">
        <v>231</v>
      </c>
      <c r="C68" s="172" t="s">
        <v>232</v>
      </c>
      <c r="D68" s="167" t="s">
        <v>108</v>
      </c>
      <c r="E68" s="168">
        <v>1</v>
      </c>
      <c r="F68" s="169"/>
      <c r="G68" s="170">
        <f t="shared" si="21"/>
        <v>0</v>
      </c>
      <c r="H68" s="151">
        <v>644.5100000000001</v>
      </c>
      <c r="I68" s="151">
        <f t="shared" si="22"/>
        <v>644.51</v>
      </c>
      <c r="J68" s="151">
        <v>1157.49</v>
      </c>
      <c r="K68" s="151">
        <f t="shared" si="23"/>
        <v>1157.49</v>
      </c>
      <c r="L68" s="151">
        <v>21</v>
      </c>
      <c r="M68" s="151">
        <f t="shared" si="24"/>
        <v>0</v>
      </c>
      <c r="N68" s="151">
        <v>0.13682000000000002</v>
      </c>
      <c r="O68" s="151">
        <f t="shared" si="25"/>
        <v>0.14000000000000001</v>
      </c>
      <c r="P68" s="151">
        <v>0</v>
      </c>
      <c r="Q68" s="151">
        <f t="shared" si="26"/>
        <v>0</v>
      </c>
      <c r="R68" s="151"/>
      <c r="S68" s="151" t="s">
        <v>109</v>
      </c>
      <c r="T68" s="151" t="s">
        <v>109</v>
      </c>
      <c r="U68" s="151">
        <v>2.8270000000000004</v>
      </c>
      <c r="V68" s="151">
        <f t="shared" si="27"/>
        <v>2.83</v>
      </c>
      <c r="W68" s="151"/>
      <c r="X68" s="148"/>
      <c r="Y68" s="148"/>
      <c r="Z68" s="148"/>
      <c r="AA68" s="148"/>
      <c r="AB68" s="148"/>
      <c r="AC68" s="148"/>
      <c r="AD68" s="148"/>
      <c r="AE68" s="148"/>
      <c r="AF68" s="148"/>
      <c r="AG68" s="148" t="s">
        <v>110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65">
        <v>58</v>
      </c>
      <c r="B69" s="166" t="s">
        <v>187</v>
      </c>
      <c r="C69" s="172" t="s">
        <v>188</v>
      </c>
      <c r="D69" s="167" t="s">
        <v>116</v>
      </c>
      <c r="E69" s="168">
        <v>30</v>
      </c>
      <c r="F69" s="169"/>
      <c r="G69" s="170">
        <f t="shared" si="21"/>
        <v>0</v>
      </c>
      <c r="H69" s="151">
        <v>0</v>
      </c>
      <c r="I69" s="151">
        <f t="shared" si="22"/>
        <v>0</v>
      </c>
      <c r="J69" s="151">
        <v>148</v>
      </c>
      <c r="K69" s="151">
        <f t="shared" si="23"/>
        <v>4440</v>
      </c>
      <c r="L69" s="151">
        <v>21</v>
      </c>
      <c r="M69" s="151">
        <f t="shared" si="24"/>
        <v>0</v>
      </c>
      <c r="N69" s="151">
        <v>0</v>
      </c>
      <c r="O69" s="151">
        <f t="shared" si="25"/>
        <v>0</v>
      </c>
      <c r="P69" s="151">
        <v>0</v>
      </c>
      <c r="Q69" s="151">
        <f t="shared" si="26"/>
        <v>0</v>
      </c>
      <c r="R69" s="151"/>
      <c r="S69" s="151" t="s">
        <v>109</v>
      </c>
      <c r="T69" s="151" t="s">
        <v>118</v>
      </c>
      <c r="U69" s="151">
        <v>0.10220000000000001</v>
      </c>
      <c r="V69" s="151">
        <f t="shared" si="27"/>
        <v>3.07</v>
      </c>
      <c r="W69" s="151"/>
      <c r="X69" s="148"/>
      <c r="Y69" s="148"/>
      <c r="Z69" s="148"/>
      <c r="AA69" s="148"/>
      <c r="AB69" s="148"/>
      <c r="AC69" s="148"/>
      <c r="AD69" s="148"/>
      <c r="AE69" s="148"/>
      <c r="AF69" s="148"/>
      <c r="AG69" s="148" t="s">
        <v>110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">
      <c r="A70" s="165">
        <v>59</v>
      </c>
      <c r="B70" s="166" t="s">
        <v>233</v>
      </c>
      <c r="C70" s="172" t="s">
        <v>234</v>
      </c>
      <c r="D70" s="167" t="s">
        <v>116</v>
      </c>
      <c r="E70" s="168">
        <v>30</v>
      </c>
      <c r="F70" s="169"/>
      <c r="G70" s="170">
        <f t="shared" si="21"/>
        <v>0</v>
      </c>
      <c r="H70" s="151">
        <v>0</v>
      </c>
      <c r="I70" s="151">
        <f t="shared" si="22"/>
        <v>0</v>
      </c>
      <c r="J70" s="151">
        <v>136</v>
      </c>
      <c r="K70" s="151">
        <f t="shared" si="23"/>
        <v>4080</v>
      </c>
      <c r="L70" s="151">
        <v>21</v>
      </c>
      <c r="M70" s="151">
        <f t="shared" si="24"/>
        <v>0</v>
      </c>
      <c r="N70" s="151">
        <v>0.20475000000000002</v>
      </c>
      <c r="O70" s="151">
        <f t="shared" si="25"/>
        <v>6.14</v>
      </c>
      <c r="P70" s="151">
        <v>0</v>
      </c>
      <c r="Q70" s="151">
        <f t="shared" si="26"/>
        <v>0</v>
      </c>
      <c r="R70" s="151"/>
      <c r="S70" s="151" t="s">
        <v>109</v>
      </c>
      <c r="T70" s="151" t="s">
        <v>118</v>
      </c>
      <c r="U70" s="151">
        <v>9.8000000000000004E-2</v>
      </c>
      <c r="V70" s="151">
        <f t="shared" si="27"/>
        <v>2.94</v>
      </c>
      <c r="W70" s="151"/>
      <c r="X70" s="148"/>
      <c r="Y70" s="148"/>
      <c r="Z70" s="148"/>
      <c r="AA70" s="148"/>
      <c r="AB70" s="148"/>
      <c r="AC70" s="148"/>
      <c r="AD70" s="148"/>
      <c r="AE70" s="148"/>
      <c r="AF70" s="148"/>
      <c r="AG70" s="148" t="s">
        <v>110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">
      <c r="A71" s="165">
        <v>60</v>
      </c>
      <c r="B71" s="166" t="s">
        <v>189</v>
      </c>
      <c r="C71" s="172" t="s">
        <v>190</v>
      </c>
      <c r="D71" s="167" t="s">
        <v>116</v>
      </c>
      <c r="E71" s="168">
        <v>30</v>
      </c>
      <c r="F71" s="169"/>
      <c r="G71" s="170">
        <f t="shared" si="21"/>
        <v>0</v>
      </c>
      <c r="H71" s="151">
        <v>5.4</v>
      </c>
      <c r="I71" s="151">
        <f t="shared" si="22"/>
        <v>162</v>
      </c>
      <c r="J71" s="151">
        <v>10.4</v>
      </c>
      <c r="K71" s="151">
        <f t="shared" si="23"/>
        <v>312</v>
      </c>
      <c r="L71" s="151">
        <v>21</v>
      </c>
      <c r="M71" s="151">
        <f t="shared" si="24"/>
        <v>0</v>
      </c>
      <c r="N71" s="151">
        <v>6.0000000000000002E-5</v>
      </c>
      <c r="O71" s="151">
        <f t="shared" si="25"/>
        <v>0</v>
      </c>
      <c r="P71" s="151">
        <v>0</v>
      </c>
      <c r="Q71" s="151">
        <f t="shared" si="26"/>
        <v>0</v>
      </c>
      <c r="R71" s="151"/>
      <c r="S71" s="151" t="s">
        <v>109</v>
      </c>
      <c r="T71" s="151" t="s">
        <v>109</v>
      </c>
      <c r="U71" s="151">
        <v>2.6000000000000002E-2</v>
      </c>
      <c r="V71" s="151">
        <f t="shared" si="27"/>
        <v>0.78</v>
      </c>
      <c r="W71" s="151"/>
      <c r="X71" s="148"/>
      <c r="Y71" s="148"/>
      <c r="Z71" s="148"/>
      <c r="AA71" s="148"/>
      <c r="AB71" s="148"/>
      <c r="AC71" s="148"/>
      <c r="AD71" s="148"/>
      <c r="AE71" s="148"/>
      <c r="AF71" s="148"/>
      <c r="AG71" s="148" t="s">
        <v>110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65">
        <v>61</v>
      </c>
      <c r="B72" s="166" t="s">
        <v>191</v>
      </c>
      <c r="C72" s="172" t="s">
        <v>192</v>
      </c>
      <c r="D72" s="167" t="s">
        <v>116</v>
      </c>
      <c r="E72" s="168">
        <v>30</v>
      </c>
      <c r="F72" s="169"/>
      <c r="G72" s="170">
        <f t="shared" si="21"/>
        <v>0</v>
      </c>
      <c r="H72" s="151">
        <v>0</v>
      </c>
      <c r="I72" s="151">
        <f t="shared" si="22"/>
        <v>0</v>
      </c>
      <c r="J72" s="151">
        <v>77</v>
      </c>
      <c r="K72" s="151">
        <f t="shared" si="23"/>
        <v>2310</v>
      </c>
      <c r="L72" s="151">
        <v>21</v>
      </c>
      <c r="M72" s="151">
        <f t="shared" si="24"/>
        <v>0</v>
      </c>
      <c r="N72" s="151">
        <v>0</v>
      </c>
      <c r="O72" s="151">
        <f t="shared" si="25"/>
        <v>0</v>
      </c>
      <c r="P72" s="151">
        <v>0</v>
      </c>
      <c r="Q72" s="151">
        <f t="shared" si="26"/>
        <v>0</v>
      </c>
      <c r="R72" s="151"/>
      <c r="S72" s="151" t="s">
        <v>109</v>
      </c>
      <c r="T72" s="151" t="s">
        <v>118</v>
      </c>
      <c r="U72" s="151">
        <v>0.16200000000000001</v>
      </c>
      <c r="V72" s="151">
        <f t="shared" si="27"/>
        <v>4.8600000000000003</v>
      </c>
      <c r="W72" s="151"/>
      <c r="X72" s="148"/>
      <c r="Y72" s="148"/>
      <c r="Z72" s="148"/>
      <c r="AA72" s="148"/>
      <c r="AB72" s="148"/>
      <c r="AC72" s="148"/>
      <c r="AD72" s="148"/>
      <c r="AE72" s="148"/>
      <c r="AF72" s="148"/>
      <c r="AG72" s="148" t="s">
        <v>110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">
      <c r="A73" s="165">
        <v>62</v>
      </c>
      <c r="B73" s="166" t="s">
        <v>193</v>
      </c>
      <c r="C73" s="172" t="s">
        <v>194</v>
      </c>
      <c r="D73" s="167" t="s">
        <v>158</v>
      </c>
      <c r="E73" s="168">
        <v>30</v>
      </c>
      <c r="F73" s="169"/>
      <c r="G73" s="170">
        <f t="shared" si="21"/>
        <v>0</v>
      </c>
      <c r="H73" s="151">
        <v>0</v>
      </c>
      <c r="I73" s="151">
        <f t="shared" si="22"/>
        <v>0</v>
      </c>
      <c r="J73" s="151">
        <v>44.5</v>
      </c>
      <c r="K73" s="151">
        <f t="shared" si="23"/>
        <v>1335</v>
      </c>
      <c r="L73" s="151">
        <v>21</v>
      </c>
      <c r="M73" s="151">
        <f t="shared" si="24"/>
        <v>0</v>
      </c>
      <c r="N73" s="151">
        <v>0</v>
      </c>
      <c r="O73" s="151">
        <f t="shared" si="25"/>
        <v>0</v>
      </c>
      <c r="P73" s="151">
        <v>0</v>
      </c>
      <c r="Q73" s="151">
        <f t="shared" si="26"/>
        <v>0</v>
      </c>
      <c r="R73" s="151"/>
      <c r="S73" s="151" t="s">
        <v>109</v>
      </c>
      <c r="T73" s="151" t="s">
        <v>109</v>
      </c>
      <c r="U73" s="151">
        <v>0.129</v>
      </c>
      <c r="V73" s="151">
        <f t="shared" si="27"/>
        <v>3.87</v>
      </c>
      <c r="W73" s="151"/>
      <c r="X73" s="148"/>
      <c r="Y73" s="148"/>
      <c r="Z73" s="148"/>
      <c r="AA73" s="148"/>
      <c r="AB73" s="148"/>
      <c r="AC73" s="148"/>
      <c r="AD73" s="148"/>
      <c r="AE73" s="148"/>
      <c r="AF73" s="148"/>
      <c r="AG73" s="148" t="s">
        <v>110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65">
        <v>63</v>
      </c>
      <c r="B74" s="166" t="s">
        <v>235</v>
      </c>
      <c r="C74" s="172" t="s">
        <v>236</v>
      </c>
      <c r="D74" s="167" t="s">
        <v>108</v>
      </c>
      <c r="E74" s="168">
        <v>1</v>
      </c>
      <c r="F74" s="169"/>
      <c r="G74" s="170">
        <f t="shared" si="21"/>
        <v>0</v>
      </c>
      <c r="H74" s="151">
        <v>0</v>
      </c>
      <c r="I74" s="151">
        <f t="shared" si="22"/>
        <v>0</v>
      </c>
      <c r="J74" s="151">
        <v>504</v>
      </c>
      <c r="K74" s="151">
        <f t="shared" si="23"/>
        <v>504</v>
      </c>
      <c r="L74" s="151">
        <v>21</v>
      </c>
      <c r="M74" s="151">
        <f t="shared" si="24"/>
        <v>0</v>
      </c>
      <c r="N74" s="151">
        <v>0</v>
      </c>
      <c r="O74" s="151">
        <f t="shared" si="25"/>
        <v>0</v>
      </c>
      <c r="P74" s="151">
        <v>0</v>
      </c>
      <c r="Q74" s="151">
        <f t="shared" si="26"/>
        <v>0</v>
      </c>
      <c r="R74" s="151"/>
      <c r="S74" s="151" t="s">
        <v>184</v>
      </c>
      <c r="T74" s="151" t="s">
        <v>118</v>
      </c>
      <c r="U74" s="151">
        <v>0.7378300000000001</v>
      </c>
      <c r="V74" s="151">
        <f t="shared" si="27"/>
        <v>0.74</v>
      </c>
      <c r="W74" s="151"/>
      <c r="X74" s="148"/>
      <c r="Y74" s="148"/>
      <c r="Z74" s="148"/>
      <c r="AA74" s="148"/>
      <c r="AB74" s="148"/>
      <c r="AC74" s="148"/>
      <c r="AD74" s="148"/>
      <c r="AE74" s="148"/>
      <c r="AF74" s="148"/>
      <c r="AG74" s="148" t="s">
        <v>110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ht="22.5" outlineLevel="1" x14ac:dyDescent="0.2">
      <c r="A75" s="159">
        <v>64</v>
      </c>
      <c r="B75" s="160" t="s">
        <v>237</v>
      </c>
      <c r="C75" s="173" t="s">
        <v>238</v>
      </c>
      <c r="D75" s="161" t="s">
        <v>108</v>
      </c>
      <c r="E75" s="162">
        <v>1</v>
      </c>
      <c r="F75" s="163"/>
      <c r="G75" s="164">
        <f t="shared" si="21"/>
        <v>0</v>
      </c>
      <c r="H75" s="151">
        <v>6575</v>
      </c>
      <c r="I75" s="151">
        <f t="shared" si="22"/>
        <v>6575</v>
      </c>
      <c r="J75" s="151">
        <v>0</v>
      </c>
      <c r="K75" s="151">
        <f t="shared" si="23"/>
        <v>0</v>
      </c>
      <c r="L75" s="151">
        <v>21</v>
      </c>
      <c r="M75" s="151">
        <f t="shared" si="24"/>
        <v>0</v>
      </c>
      <c r="N75" s="151">
        <v>1.2100000000000001E-2</v>
      </c>
      <c r="O75" s="151">
        <f t="shared" si="25"/>
        <v>0.01</v>
      </c>
      <c r="P75" s="151">
        <v>0</v>
      </c>
      <c r="Q75" s="151">
        <f t="shared" si="26"/>
        <v>0</v>
      </c>
      <c r="R75" s="151" t="s">
        <v>117</v>
      </c>
      <c r="S75" s="151" t="s">
        <v>109</v>
      </c>
      <c r="T75" s="151" t="s">
        <v>109</v>
      </c>
      <c r="U75" s="151">
        <v>0</v>
      </c>
      <c r="V75" s="151">
        <f t="shared" si="27"/>
        <v>0</v>
      </c>
      <c r="W75" s="151"/>
      <c r="X75" s="148"/>
      <c r="Y75" s="148"/>
      <c r="Z75" s="148"/>
      <c r="AA75" s="148"/>
      <c r="AB75" s="148"/>
      <c r="AC75" s="148"/>
      <c r="AD75" s="148"/>
      <c r="AE75" s="148"/>
      <c r="AF75" s="148"/>
      <c r="AG75" s="148" t="s">
        <v>119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x14ac:dyDescent="0.2">
      <c r="A76" s="5"/>
      <c r="B76" s="6"/>
      <c r="C76" s="174"/>
      <c r="D76" s="8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AE76">
        <v>15</v>
      </c>
      <c r="AF76">
        <v>21</v>
      </c>
    </row>
    <row r="77" spans="1:60" x14ac:dyDescent="0.2">
      <c r="C77" s="175"/>
      <c r="D77" s="139"/>
      <c r="AG77" t="s">
        <v>239</v>
      </c>
    </row>
    <row r="78" spans="1:60" x14ac:dyDescent="0.2">
      <c r="D78" s="139"/>
    </row>
    <row r="79" spans="1:60" x14ac:dyDescent="0.2">
      <c r="D79" s="139"/>
    </row>
    <row r="80" spans="1:60" x14ac:dyDescent="0.2">
      <c r="D80" s="139"/>
    </row>
    <row r="81" spans="4:4" x14ac:dyDescent="0.2">
      <c r="D81" s="139"/>
    </row>
    <row r="82" spans="4:4" x14ac:dyDescent="0.2">
      <c r="D82" s="139"/>
    </row>
    <row r="83" spans="4:4" x14ac:dyDescent="0.2">
      <c r="D83" s="139"/>
    </row>
    <row r="84" spans="4:4" x14ac:dyDescent="0.2">
      <c r="D84" s="139"/>
    </row>
    <row r="85" spans="4:4" x14ac:dyDescent="0.2">
      <c r="D85" s="139"/>
    </row>
    <row r="86" spans="4:4" x14ac:dyDescent="0.2">
      <c r="D86" s="139"/>
    </row>
    <row r="87" spans="4:4" x14ac:dyDescent="0.2">
      <c r="D87" s="139"/>
    </row>
    <row r="88" spans="4:4" x14ac:dyDescent="0.2">
      <c r="D88" s="139"/>
    </row>
    <row r="89" spans="4:4" x14ac:dyDescent="0.2">
      <c r="D89" s="139"/>
    </row>
    <row r="90" spans="4:4" x14ac:dyDescent="0.2">
      <c r="D90" s="139"/>
    </row>
    <row r="91" spans="4:4" x14ac:dyDescent="0.2">
      <c r="D91" s="139"/>
    </row>
    <row r="92" spans="4:4" x14ac:dyDescent="0.2">
      <c r="D92" s="139"/>
    </row>
    <row r="93" spans="4:4" x14ac:dyDescent="0.2">
      <c r="D93" s="139"/>
    </row>
    <row r="94" spans="4:4" x14ac:dyDescent="0.2">
      <c r="D94" s="139"/>
    </row>
    <row r="95" spans="4:4" x14ac:dyDescent="0.2">
      <c r="D95" s="139"/>
    </row>
    <row r="96" spans="4:4" x14ac:dyDescent="0.2">
      <c r="D96" s="139"/>
    </row>
    <row r="97" spans="4:4" x14ac:dyDescent="0.2">
      <c r="D97" s="139"/>
    </row>
    <row r="98" spans="4:4" x14ac:dyDescent="0.2">
      <c r="D98" s="139"/>
    </row>
    <row r="99" spans="4:4" x14ac:dyDescent="0.2">
      <c r="D99" s="139"/>
    </row>
    <row r="100" spans="4:4" x14ac:dyDescent="0.2">
      <c r="D100" s="139"/>
    </row>
    <row r="101" spans="4:4" x14ac:dyDescent="0.2">
      <c r="D101" s="139"/>
    </row>
    <row r="102" spans="4:4" x14ac:dyDescent="0.2">
      <c r="D102" s="139"/>
    </row>
    <row r="103" spans="4:4" x14ac:dyDescent="0.2">
      <c r="D103" s="139"/>
    </row>
    <row r="104" spans="4:4" x14ac:dyDescent="0.2">
      <c r="D104" s="139"/>
    </row>
    <row r="105" spans="4:4" x14ac:dyDescent="0.2">
      <c r="D105" s="139"/>
    </row>
    <row r="106" spans="4:4" x14ac:dyDescent="0.2">
      <c r="D106" s="139"/>
    </row>
    <row r="107" spans="4:4" x14ac:dyDescent="0.2">
      <c r="D107" s="139"/>
    </row>
    <row r="108" spans="4:4" x14ac:dyDescent="0.2">
      <c r="D108" s="139"/>
    </row>
    <row r="109" spans="4:4" x14ac:dyDescent="0.2">
      <c r="D109" s="139"/>
    </row>
    <row r="110" spans="4:4" x14ac:dyDescent="0.2">
      <c r="D110" s="139"/>
    </row>
    <row r="111" spans="4:4" x14ac:dyDescent="0.2">
      <c r="D111" s="139"/>
    </row>
    <row r="112" spans="4:4" x14ac:dyDescent="0.2">
      <c r="D112" s="139"/>
    </row>
    <row r="113" spans="4:4" x14ac:dyDescent="0.2">
      <c r="D113" s="139"/>
    </row>
    <row r="114" spans="4:4" x14ac:dyDescent="0.2">
      <c r="D114" s="139"/>
    </row>
    <row r="115" spans="4:4" x14ac:dyDescent="0.2">
      <c r="D115" s="139"/>
    </row>
    <row r="116" spans="4:4" x14ac:dyDescent="0.2">
      <c r="D116" s="139"/>
    </row>
    <row r="117" spans="4:4" x14ac:dyDescent="0.2">
      <c r="D117" s="139"/>
    </row>
    <row r="118" spans="4:4" x14ac:dyDescent="0.2">
      <c r="D118" s="139"/>
    </row>
    <row r="119" spans="4:4" x14ac:dyDescent="0.2">
      <c r="D119" s="139"/>
    </row>
    <row r="120" spans="4:4" x14ac:dyDescent="0.2">
      <c r="D120" s="139"/>
    </row>
    <row r="121" spans="4:4" x14ac:dyDescent="0.2">
      <c r="D121" s="139"/>
    </row>
    <row r="122" spans="4:4" x14ac:dyDescent="0.2">
      <c r="D122" s="139"/>
    </row>
    <row r="123" spans="4:4" x14ac:dyDescent="0.2">
      <c r="D123" s="139"/>
    </row>
    <row r="124" spans="4:4" x14ac:dyDescent="0.2">
      <c r="D124" s="139"/>
    </row>
    <row r="125" spans="4:4" x14ac:dyDescent="0.2">
      <c r="D125" s="139"/>
    </row>
    <row r="126" spans="4:4" x14ac:dyDescent="0.2">
      <c r="D126" s="139"/>
    </row>
    <row r="127" spans="4:4" x14ac:dyDescent="0.2">
      <c r="D127" s="139"/>
    </row>
    <row r="128" spans="4:4" x14ac:dyDescent="0.2">
      <c r="D128" s="139"/>
    </row>
    <row r="129" spans="4:4" x14ac:dyDescent="0.2">
      <c r="D129" s="139"/>
    </row>
    <row r="130" spans="4:4" x14ac:dyDescent="0.2">
      <c r="D130" s="139"/>
    </row>
    <row r="131" spans="4:4" x14ac:dyDescent="0.2">
      <c r="D131" s="139"/>
    </row>
    <row r="132" spans="4:4" x14ac:dyDescent="0.2">
      <c r="D132" s="139"/>
    </row>
    <row r="133" spans="4:4" x14ac:dyDescent="0.2">
      <c r="D133" s="139"/>
    </row>
    <row r="134" spans="4:4" x14ac:dyDescent="0.2">
      <c r="D134" s="139"/>
    </row>
    <row r="135" spans="4:4" x14ac:dyDescent="0.2">
      <c r="D135" s="139"/>
    </row>
    <row r="136" spans="4:4" x14ac:dyDescent="0.2">
      <c r="D136" s="139"/>
    </row>
    <row r="137" spans="4:4" x14ac:dyDescent="0.2">
      <c r="D137" s="139"/>
    </row>
    <row r="138" spans="4:4" x14ac:dyDescent="0.2">
      <c r="D138" s="139"/>
    </row>
    <row r="139" spans="4:4" x14ac:dyDescent="0.2">
      <c r="D139" s="139"/>
    </row>
    <row r="140" spans="4:4" x14ac:dyDescent="0.2">
      <c r="D140" s="139"/>
    </row>
    <row r="141" spans="4:4" x14ac:dyDescent="0.2">
      <c r="D141" s="139"/>
    </row>
    <row r="142" spans="4:4" x14ac:dyDescent="0.2">
      <c r="D142" s="139"/>
    </row>
    <row r="143" spans="4:4" x14ac:dyDescent="0.2">
      <c r="D143" s="139"/>
    </row>
    <row r="144" spans="4:4" x14ac:dyDescent="0.2">
      <c r="D144" s="139"/>
    </row>
    <row r="145" spans="4:4" x14ac:dyDescent="0.2">
      <c r="D145" s="139"/>
    </row>
    <row r="146" spans="4:4" x14ac:dyDescent="0.2">
      <c r="D146" s="139"/>
    </row>
    <row r="147" spans="4:4" x14ac:dyDescent="0.2">
      <c r="D147" s="139"/>
    </row>
    <row r="148" spans="4:4" x14ac:dyDescent="0.2">
      <c r="D148" s="139"/>
    </row>
    <row r="149" spans="4:4" x14ac:dyDescent="0.2">
      <c r="D149" s="139"/>
    </row>
    <row r="150" spans="4:4" x14ac:dyDescent="0.2">
      <c r="D150" s="139"/>
    </row>
    <row r="151" spans="4:4" x14ac:dyDescent="0.2">
      <c r="D151" s="139"/>
    </row>
    <row r="152" spans="4:4" x14ac:dyDescent="0.2">
      <c r="D152" s="139"/>
    </row>
    <row r="153" spans="4:4" x14ac:dyDescent="0.2">
      <c r="D153" s="139"/>
    </row>
    <row r="154" spans="4:4" x14ac:dyDescent="0.2">
      <c r="D154" s="139"/>
    </row>
    <row r="155" spans="4:4" x14ac:dyDescent="0.2">
      <c r="D155" s="139"/>
    </row>
    <row r="156" spans="4:4" x14ac:dyDescent="0.2">
      <c r="D156" s="139"/>
    </row>
    <row r="157" spans="4:4" x14ac:dyDescent="0.2">
      <c r="D157" s="139"/>
    </row>
    <row r="158" spans="4:4" x14ac:dyDescent="0.2">
      <c r="D158" s="139"/>
    </row>
    <row r="159" spans="4:4" x14ac:dyDescent="0.2">
      <c r="D159" s="139"/>
    </row>
    <row r="160" spans="4:4" x14ac:dyDescent="0.2">
      <c r="D160" s="139"/>
    </row>
    <row r="161" spans="4:4" x14ac:dyDescent="0.2">
      <c r="D161" s="139"/>
    </row>
    <row r="162" spans="4:4" x14ac:dyDescent="0.2">
      <c r="D162" s="139"/>
    </row>
    <row r="163" spans="4:4" x14ac:dyDescent="0.2">
      <c r="D163" s="139"/>
    </row>
    <row r="164" spans="4:4" x14ac:dyDescent="0.2">
      <c r="D164" s="139"/>
    </row>
    <row r="165" spans="4:4" x14ac:dyDescent="0.2">
      <c r="D165" s="139"/>
    </row>
    <row r="166" spans="4:4" x14ac:dyDescent="0.2">
      <c r="D166" s="139"/>
    </row>
    <row r="167" spans="4:4" x14ac:dyDescent="0.2">
      <c r="D167" s="139"/>
    </row>
    <row r="168" spans="4:4" x14ac:dyDescent="0.2">
      <c r="D168" s="139"/>
    </row>
    <row r="169" spans="4:4" x14ac:dyDescent="0.2">
      <c r="D169" s="139"/>
    </row>
    <row r="170" spans="4:4" x14ac:dyDescent="0.2">
      <c r="D170" s="139"/>
    </row>
    <row r="171" spans="4:4" x14ac:dyDescent="0.2">
      <c r="D171" s="139"/>
    </row>
    <row r="172" spans="4:4" x14ac:dyDescent="0.2">
      <c r="D172" s="139"/>
    </row>
    <row r="173" spans="4:4" x14ac:dyDescent="0.2">
      <c r="D173" s="139"/>
    </row>
    <row r="174" spans="4:4" x14ac:dyDescent="0.2">
      <c r="D174" s="139"/>
    </row>
    <row r="175" spans="4:4" x14ac:dyDescent="0.2">
      <c r="D175" s="139"/>
    </row>
    <row r="176" spans="4:4" x14ac:dyDescent="0.2">
      <c r="D176" s="139"/>
    </row>
    <row r="177" spans="4:4" x14ac:dyDescent="0.2">
      <c r="D177" s="139"/>
    </row>
    <row r="178" spans="4:4" x14ac:dyDescent="0.2">
      <c r="D178" s="139"/>
    </row>
    <row r="179" spans="4:4" x14ac:dyDescent="0.2">
      <c r="D179" s="139"/>
    </row>
    <row r="180" spans="4:4" x14ac:dyDescent="0.2">
      <c r="D180" s="139"/>
    </row>
    <row r="181" spans="4:4" x14ac:dyDescent="0.2">
      <c r="D181" s="139"/>
    </row>
    <row r="182" spans="4:4" x14ac:dyDescent="0.2">
      <c r="D182" s="139"/>
    </row>
    <row r="183" spans="4:4" x14ac:dyDescent="0.2">
      <c r="D183" s="139"/>
    </row>
    <row r="184" spans="4:4" x14ac:dyDescent="0.2">
      <c r="D184" s="139"/>
    </row>
    <row r="185" spans="4:4" x14ac:dyDescent="0.2">
      <c r="D185" s="139"/>
    </row>
    <row r="186" spans="4:4" x14ac:dyDescent="0.2">
      <c r="D186" s="139"/>
    </row>
    <row r="187" spans="4:4" x14ac:dyDescent="0.2">
      <c r="D187" s="139"/>
    </row>
    <row r="188" spans="4:4" x14ac:dyDescent="0.2">
      <c r="D188" s="139"/>
    </row>
    <row r="189" spans="4:4" x14ac:dyDescent="0.2">
      <c r="D189" s="139"/>
    </row>
    <row r="190" spans="4:4" x14ac:dyDescent="0.2">
      <c r="D190" s="139"/>
    </row>
    <row r="191" spans="4:4" x14ac:dyDescent="0.2">
      <c r="D191" s="139"/>
    </row>
    <row r="192" spans="4:4" x14ac:dyDescent="0.2">
      <c r="D192" s="139"/>
    </row>
    <row r="193" spans="4:4" x14ac:dyDescent="0.2">
      <c r="D193" s="139"/>
    </row>
    <row r="194" spans="4:4" x14ac:dyDescent="0.2">
      <c r="D194" s="139"/>
    </row>
    <row r="195" spans="4:4" x14ac:dyDescent="0.2">
      <c r="D195" s="139"/>
    </row>
    <row r="196" spans="4:4" x14ac:dyDescent="0.2">
      <c r="D196" s="139"/>
    </row>
    <row r="197" spans="4:4" x14ac:dyDescent="0.2">
      <c r="D197" s="139"/>
    </row>
    <row r="198" spans="4:4" x14ac:dyDescent="0.2">
      <c r="D198" s="139"/>
    </row>
    <row r="199" spans="4:4" x14ac:dyDescent="0.2">
      <c r="D199" s="139"/>
    </row>
    <row r="200" spans="4:4" x14ac:dyDescent="0.2">
      <c r="D200" s="139"/>
    </row>
    <row r="201" spans="4:4" x14ac:dyDescent="0.2">
      <c r="D201" s="139"/>
    </row>
    <row r="202" spans="4:4" x14ac:dyDescent="0.2">
      <c r="D202" s="139"/>
    </row>
    <row r="203" spans="4:4" x14ac:dyDescent="0.2">
      <c r="D203" s="139"/>
    </row>
    <row r="204" spans="4:4" x14ac:dyDescent="0.2">
      <c r="D204" s="139"/>
    </row>
    <row r="205" spans="4:4" x14ac:dyDescent="0.2">
      <c r="D205" s="139"/>
    </row>
    <row r="206" spans="4:4" x14ac:dyDescent="0.2">
      <c r="D206" s="139"/>
    </row>
    <row r="207" spans="4:4" x14ac:dyDescent="0.2">
      <c r="D207" s="139"/>
    </row>
    <row r="208" spans="4:4" x14ac:dyDescent="0.2">
      <c r="D208" s="139"/>
    </row>
    <row r="209" spans="4:4" x14ac:dyDescent="0.2">
      <c r="D209" s="139"/>
    </row>
    <row r="210" spans="4:4" x14ac:dyDescent="0.2">
      <c r="D210" s="139"/>
    </row>
    <row r="211" spans="4:4" x14ac:dyDescent="0.2">
      <c r="D211" s="139"/>
    </row>
    <row r="212" spans="4:4" x14ac:dyDescent="0.2">
      <c r="D212" s="139"/>
    </row>
    <row r="213" spans="4:4" x14ac:dyDescent="0.2">
      <c r="D213" s="139"/>
    </row>
    <row r="214" spans="4:4" x14ac:dyDescent="0.2">
      <c r="D214" s="139"/>
    </row>
    <row r="215" spans="4:4" x14ac:dyDescent="0.2">
      <c r="D215" s="139"/>
    </row>
    <row r="216" spans="4:4" x14ac:dyDescent="0.2">
      <c r="D216" s="139"/>
    </row>
    <row r="217" spans="4:4" x14ac:dyDescent="0.2">
      <c r="D217" s="139"/>
    </row>
    <row r="218" spans="4:4" x14ac:dyDescent="0.2">
      <c r="D218" s="139"/>
    </row>
    <row r="219" spans="4:4" x14ac:dyDescent="0.2">
      <c r="D219" s="139"/>
    </row>
    <row r="220" spans="4:4" x14ac:dyDescent="0.2">
      <c r="D220" s="139"/>
    </row>
    <row r="221" spans="4:4" x14ac:dyDescent="0.2">
      <c r="D221" s="139"/>
    </row>
    <row r="222" spans="4:4" x14ac:dyDescent="0.2">
      <c r="D222" s="139"/>
    </row>
    <row r="223" spans="4:4" x14ac:dyDescent="0.2">
      <c r="D223" s="139"/>
    </row>
    <row r="224" spans="4:4" x14ac:dyDescent="0.2">
      <c r="D224" s="139"/>
    </row>
    <row r="225" spans="4:4" x14ac:dyDescent="0.2">
      <c r="D225" s="139"/>
    </row>
    <row r="226" spans="4:4" x14ac:dyDescent="0.2">
      <c r="D226" s="139"/>
    </row>
    <row r="227" spans="4:4" x14ac:dyDescent="0.2">
      <c r="D227" s="139"/>
    </row>
    <row r="228" spans="4:4" x14ac:dyDescent="0.2">
      <c r="D228" s="139"/>
    </row>
    <row r="229" spans="4:4" x14ac:dyDescent="0.2">
      <c r="D229" s="139"/>
    </row>
    <row r="230" spans="4:4" x14ac:dyDescent="0.2">
      <c r="D230" s="139"/>
    </row>
    <row r="231" spans="4:4" x14ac:dyDescent="0.2">
      <c r="D231" s="139"/>
    </row>
    <row r="232" spans="4:4" x14ac:dyDescent="0.2">
      <c r="D232" s="139"/>
    </row>
    <row r="233" spans="4:4" x14ac:dyDescent="0.2">
      <c r="D233" s="139"/>
    </row>
    <row r="234" spans="4:4" x14ac:dyDescent="0.2">
      <c r="D234" s="139"/>
    </row>
    <row r="235" spans="4:4" x14ac:dyDescent="0.2">
      <c r="D235" s="139"/>
    </row>
    <row r="236" spans="4:4" x14ac:dyDescent="0.2">
      <c r="D236" s="139"/>
    </row>
    <row r="237" spans="4:4" x14ac:dyDescent="0.2">
      <c r="D237" s="139"/>
    </row>
    <row r="238" spans="4:4" x14ac:dyDescent="0.2">
      <c r="D238" s="139"/>
    </row>
    <row r="239" spans="4:4" x14ac:dyDescent="0.2">
      <c r="D239" s="139"/>
    </row>
    <row r="240" spans="4:4" x14ac:dyDescent="0.2">
      <c r="D240" s="139"/>
    </row>
    <row r="241" spans="4:4" x14ac:dyDescent="0.2">
      <c r="D241" s="139"/>
    </row>
    <row r="242" spans="4:4" x14ac:dyDescent="0.2">
      <c r="D242" s="139"/>
    </row>
    <row r="243" spans="4:4" x14ac:dyDescent="0.2">
      <c r="D243" s="139"/>
    </row>
    <row r="244" spans="4:4" x14ac:dyDescent="0.2">
      <c r="D244" s="139"/>
    </row>
    <row r="245" spans="4:4" x14ac:dyDescent="0.2">
      <c r="D245" s="139"/>
    </row>
    <row r="246" spans="4:4" x14ac:dyDescent="0.2">
      <c r="D246" s="139"/>
    </row>
    <row r="247" spans="4:4" x14ac:dyDescent="0.2">
      <c r="D247" s="139"/>
    </row>
    <row r="248" spans="4:4" x14ac:dyDescent="0.2">
      <c r="D248" s="139"/>
    </row>
    <row r="249" spans="4:4" x14ac:dyDescent="0.2">
      <c r="D249" s="139"/>
    </row>
    <row r="250" spans="4:4" x14ac:dyDescent="0.2">
      <c r="D250" s="139"/>
    </row>
    <row r="251" spans="4:4" x14ac:dyDescent="0.2">
      <c r="D251" s="139"/>
    </row>
    <row r="252" spans="4:4" x14ac:dyDescent="0.2">
      <c r="D252" s="139"/>
    </row>
    <row r="253" spans="4:4" x14ac:dyDescent="0.2">
      <c r="D253" s="139"/>
    </row>
    <row r="254" spans="4:4" x14ac:dyDescent="0.2">
      <c r="D254" s="139"/>
    </row>
    <row r="255" spans="4:4" x14ac:dyDescent="0.2">
      <c r="D255" s="139"/>
    </row>
    <row r="256" spans="4:4" x14ac:dyDescent="0.2">
      <c r="D256" s="139"/>
    </row>
    <row r="257" spans="4:4" x14ac:dyDescent="0.2">
      <c r="D257" s="139"/>
    </row>
    <row r="258" spans="4:4" x14ac:dyDescent="0.2">
      <c r="D258" s="139"/>
    </row>
    <row r="259" spans="4:4" x14ac:dyDescent="0.2">
      <c r="D259" s="139"/>
    </row>
    <row r="260" spans="4:4" x14ac:dyDescent="0.2">
      <c r="D260" s="139"/>
    </row>
    <row r="261" spans="4:4" x14ac:dyDescent="0.2">
      <c r="D261" s="139"/>
    </row>
    <row r="262" spans="4:4" x14ac:dyDescent="0.2">
      <c r="D262" s="139"/>
    </row>
    <row r="263" spans="4:4" x14ac:dyDescent="0.2">
      <c r="D263" s="139"/>
    </row>
    <row r="264" spans="4:4" x14ac:dyDescent="0.2">
      <c r="D264" s="139"/>
    </row>
    <row r="265" spans="4:4" x14ac:dyDescent="0.2">
      <c r="D265" s="139"/>
    </row>
    <row r="266" spans="4:4" x14ac:dyDescent="0.2">
      <c r="D266" s="139"/>
    </row>
    <row r="267" spans="4:4" x14ac:dyDescent="0.2">
      <c r="D267" s="139"/>
    </row>
    <row r="268" spans="4:4" x14ac:dyDescent="0.2">
      <c r="D268" s="139"/>
    </row>
    <row r="269" spans="4:4" x14ac:dyDescent="0.2">
      <c r="D269" s="139"/>
    </row>
    <row r="270" spans="4:4" x14ac:dyDescent="0.2">
      <c r="D270" s="139"/>
    </row>
    <row r="271" spans="4:4" x14ac:dyDescent="0.2">
      <c r="D271" s="139"/>
    </row>
    <row r="272" spans="4:4" x14ac:dyDescent="0.2">
      <c r="D272" s="139"/>
    </row>
    <row r="273" spans="4:4" x14ac:dyDescent="0.2">
      <c r="D273" s="139"/>
    </row>
    <row r="274" spans="4:4" x14ac:dyDescent="0.2">
      <c r="D274" s="139"/>
    </row>
    <row r="275" spans="4:4" x14ac:dyDescent="0.2">
      <c r="D275" s="139"/>
    </row>
    <row r="276" spans="4:4" x14ac:dyDescent="0.2">
      <c r="D276" s="139"/>
    </row>
    <row r="277" spans="4:4" x14ac:dyDescent="0.2">
      <c r="D277" s="139"/>
    </row>
    <row r="278" spans="4:4" x14ac:dyDescent="0.2">
      <c r="D278" s="139"/>
    </row>
    <row r="279" spans="4:4" x14ac:dyDescent="0.2">
      <c r="D279" s="139"/>
    </row>
    <row r="280" spans="4:4" x14ac:dyDescent="0.2">
      <c r="D280" s="139"/>
    </row>
    <row r="281" spans="4:4" x14ac:dyDescent="0.2">
      <c r="D281" s="139"/>
    </row>
    <row r="282" spans="4:4" x14ac:dyDescent="0.2">
      <c r="D282" s="139"/>
    </row>
    <row r="283" spans="4:4" x14ac:dyDescent="0.2">
      <c r="D283" s="139"/>
    </row>
    <row r="284" spans="4:4" x14ac:dyDescent="0.2">
      <c r="D284" s="139"/>
    </row>
    <row r="285" spans="4:4" x14ac:dyDescent="0.2">
      <c r="D285" s="139"/>
    </row>
    <row r="286" spans="4:4" x14ac:dyDescent="0.2">
      <c r="D286" s="139"/>
    </row>
    <row r="287" spans="4:4" x14ac:dyDescent="0.2">
      <c r="D287" s="139"/>
    </row>
    <row r="288" spans="4:4" x14ac:dyDescent="0.2">
      <c r="D288" s="139"/>
    </row>
    <row r="289" spans="4:4" x14ac:dyDescent="0.2">
      <c r="D289" s="139"/>
    </row>
    <row r="290" spans="4:4" x14ac:dyDescent="0.2">
      <c r="D290" s="139"/>
    </row>
    <row r="291" spans="4:4" x14ac:dyDescent="0.2">
      <c r="D291" s="139"/>
    </row>
    <row r="292" spans="4:4" x14ac:dyDescent="0.2">
      <c r="D292" s="139"/>
    </row>
    <row r="293" spans="4:4" x14ac:dyDescent="0.2">
      <c r="D293" s="139"/>
    </row>
    <row r="294" spans="4:4" x14ac:dyDescent="0.2">
      <c r="D294" s="139"/>
    </row>
    <row r="295" spans="4:4" x14ac:dyDescent="0.2">
      <c r="D295" s="139"/>
    </row>
    <row r="296" spans="4:4" x14ac:dyDescent="0.2">
      <c r="D296" s="139"/>
    </row>
    <row r="297" spans="4:4" x14ac:dyDescent="0.2">
      <c r="D297" s="139"/>
    </row>
    <row r="298" spans="4:4" x14ac:dyDescent="0.2">
      <c r="D298" s="139"/>
    </row>
    <row r="299" spans="4:4" x14ac:dyDescent="0.2">
      <c r="D299" s="139"/>
    </row>
    <row r="300" spans="4:4" x14ac:dyDescent="0.2">
      <c r="D300" s="139"/>
    </row>
    <row r="301" spans="4:4" x14ac:dyDescent="0.2">
      <c r="D301" s="139"/>
    </row>
    <row r="302" spans="4:4" x14ac:dyDescent="0.2">
      <c r="D302" s="139"/>
    </row>
    <row r="303" spans="4:4" x14ac:dyDescent="0.2">
      <c r="D303" s="139"/>
    </row>
    <row r="304" spans="4:4" x14ac:dyDescent="0.2">
      <c r="D304" s="139"/>
    </row>
    <row r="305" spans="4:4" x14ac:dyDescent="0.2">
      <c r="D305" s="139"/>
    </row>
    <row r="306" spans="4:4" x14ac:dyDescent="0.2">
      <c r="D306" s="139"/>
    </row>
    <row r="307" spans="4:4" x14ac:dyDescent="0.2">
      <c r="D307" s="139"/>
    </row>
    <row r="308" spans="4:4" x14ac:dyDescent="0.2">
      <c r="D308" s="139"/>
    </row>
    <row r="309" spans="4:4" x14ac:dyDescent="0.2">
      <c r="D309" s="139"/>
    </row>
    <row r="310" spans="4:4" x14ac:dyDescent="0.2">
      <c r="D310" s="139"/>
    </row>
    <row r="311" spans="4:4" x14ac:dyDescent="0.2">
      <c r="D311" s="139"/>
    </row>
    <row r="312" spans="4:4" x14ac:dyDescent="0.2">
      <c r="D312" s="139"/>
    </row>
    <row r="313" spans="4:4" x14ac:dyDescent="0.2">
      <c r="D313" s="139"/>
    </row>
    <row r="314" spans="4:4" x14ac:dyDescent="0.2">
      <c r="D314" s="139"/>
    </row>
    <row r="315" spans="4:4" x14ac:dyDescent="0.2">
      <c r="D315" s="139"/>
    </row>
    <row r="316" spans="4:4" x14ac:dyDescent="0.2">
      <c r="D316" s="139"/>
    </row>
    <row r="317" spans="4:4" x14ac:dyDescent="0.2">
      <c r="D317" s="139"/>
    </row>
    <row r="318" spans="4:4" x14ac:dyDescent="0.2">
      <c r="D318" s="139"/>
    </row>
    <row r="319" spans="4:4" x14ac:dyDescent="0.2">
      <c r="D319" s="139"/>
    </row>
    <row r="320" spans="4:4" x14ac:dyDescent="0.2">
      <c r="D320" s="139"/>
    </row>
    <row r="321" spans="4:4" x14ac:dyDescent="0.2">
      <c r="D321" s="139"/>
    </row>
    <row r="322" spans="4:4" x14ac:dyDescent="0.2">
      <c r="D322" s="139"/>
    </row>
    <row r="323" spans="4:4" x14ac:dyDescent="0.2">
      <c r="D323" s="139"/>
    </row>
    <row r="324" spans="4:4" x14ac:dyDescent="0.2">
      <c r="D324" s="139"/>
    </row>
    <row r="325" spans="4:4" x14ac:dyDescent="0.2">
      <c r="D325" s="139"/>
    </row>
    <row r="326" spans="4:4" x14ac:dyDescent="0.2">
      <c r="D326" s="139"/>
    </row>
    <row r="327" spans="4:4" x14ac:dyDescent="0.2">
      <c r="D327" s="139"/>
    </row>
    <row r="328" spans="4:4" x14ac:dyDescent="0.2">
      <c r="D328" s="139"/>
    </row>
    <row r="329" spans="4:4" x14ac:dyDescent="0.2">
      <c r="D329" s="139"/>
    </row>
    <row r="330" spans="4:4" x14ac:dyDescent="0.2">
      <c r="D330" s="139"/>
    </row>
    <row r="331" spans="4:4" x14ac:dyDescent="0.2">
      <c r="D331" s="139"/>
    </row>
    <row r="332" spans="4:4" x14ac:dyDescent="0.2">
      <c r="D332" s="139"/>
    </row>
    <row r="333" spans="4:4" x14ac:dyDescent="0.2">
      <c r="D333" s="139"/>
    </row>
    <row r="334" spans="4:4" x14ac:dyDescent="0.2">
      <c r="D334" s="139"/>
    </row>
    <row r="335" spans="4:4" x14ac:dyDescent="0.2">
      <c r="D335" s="139"/>
    </row>
    <row r="336" spans="4:4" x14ac:dyDescent="0.2">
      <c r="D336" s="139"/>
    </row>
    <row r="337" spans="4:4" x14ac:dyDescent="0.2">
      <c r="D337" s="139"/>
    </row>
    <row r="338" spans="4:4" x14ac:dyDescent="0.2">
      <c r="D338" s="139"/>
    </row>
    <row r="339" spans="4:4" x14ac:dyDescent="0.2">
      <c r="D339" s="139"/>
    </row>
    <row r="340" spans="4:4" x14ac:dyDescent="0.2">
      <c r="D340" s="139"/>
    </row>
    <row r="341" spans="4:4" x14ac:dyDescent="0.2">
      <c r="D341" s="139"/>
    </row>
    <row r="342" spans="4:4" x14ac:dyDescent="0.2">
      <c r="D342" s="139"/>
    </row>
    <row r="343" spans="4:4" x14ac:dyDescent="0.2">
      <c r="D343" s="139"/>
    </row>
    <row r="344" spans="4:4" x14ac:dyDescent="0.2">
      <c r="D344" s="139"/>
    </row>
    <row r="345" spans="4:4" x14ac:dyDescent="0.2">
      <c r="D345" s="139"/>
    </row>
    <row r="346" spans="4:4" x14ac:dyDescent="0.2">
      <c r="D346" s="139"/>
    </row>
    <row r="347" spans="4:4" x14ac:dyDescent="0.2">
      <c r="D347" s="139"/>
    </row>
    <row r="348" spans="4:4" x14ac:dyDescent="0.2">
      <c r="D348" s="139"/>
    </row>
    <row r="349" spans="4:4" x14ac:dyDescent="0.2">
      <c r="D349" s="139"/>
    </row>
    <row r="350" spans="4:4" x14ac:dyDescent="0.2">
      <c r="D350" s="139"/>
    </row>
    <row r="351" spans="4:4" x14ac:dyDescent="0.2">
      <c r="D351" s="139"/>
    </row>
    <row r="352" spans="4:4" x14ac:dyDescent="0.2">
      <c r="D352" s="139"/>
    </row>
    <row r="353" spans="4:4" x14ac:dyDescent="0.2">
      <c r="D353" s="139"/>
    </row>
    <row r="354" spans="4:4" x14ac:dyDescent="0.2">
      <c r="D354" s="139"/>
    </row>
    <row r="355" spans="4:4" x14ac:dyDescent="0.2">
      <c r="D355" s="139"/>
    </row>
    <row r="356" spans="4:4" x14ac:dyDescent="0.2">
      <c r="D356" s="139"/>
    </row>
    <row r="357" spans="4:4" x14ac:dyDescent="0.2">
      <c r="D357" s="139"/>
    </row>
    <row r="358" spans="4:4" x14ac:dyDescent="0.2">
      <c r="D358" s="139"/>
    </row>
    <row r="359" spans="4:4" x14ac:dyDescent="0.2">
      <c r="D359" s="139"/>
    </row>
    <row r="360" spans="4:4" x14ac:dyDescent="0.2">
      <c r="D360" s="139"/>
    </row>
    <row r="361" spans="4:4" x14ac:dyDescent="0.2">
      <c r="D361" s="139"/>
    </row>
    <row r="362" spans="4:4" x14ac:dyDescent="0.2">
      <c r="D362" s="139"/>
    </row>
    <row r="363" spans="4:4" x14ac:dyDescent="0.2">
      <c r="D363" s="139"/>
    </row>
    <row r="364" spans="4:4" x14ac:dyDescent="0.2">
      <c r="D364" s="139"/>
    </row>
    <row r="365" spans="4:4" x14ac:dyDescent="0.2">
      <c r="D365" s="139"/>
    </row>
    <row r="366" spans="4:4" x14ac:dyDescent="0.2">
      <c r="D366" s="139"/>
    </row>
    <row r="367" spans="4:4" x14ac:dyDescent="0.2">
      <c r="D367" s="139"/>
    </row>
    <row r="368" spans="4:4" x14ac:dyDescent="0.2">
      <c r="D368" s="139"/>
    </row>
    <row r="369" spans="4:4" x14ac:dyDescent="0.2">
      <c r="D369" s="139"/>
    </row>
    <row r="370" spans="4:4" x14ac:dyDescent="0.2">
      <c r="D370" s="139"/>
    </row>
    <row r="371" spans="4:4" x14ac:dyDescent="0.2">
      <c r="D371" s="139"/>
    </row>
    <row r="372" spans="4:4" x14ac:dyDescent="0.2">
      <c r="D372" s="139"/>
    </row>
    <row r="373" spans="4:4" x14ac:dyDescent="0.2">
      <c r="D373" s="139"/>
    </row>
    <row r="374" spans="4:4" x14ac:dyDescent="0.2">
      <c r="D374" s="139"/>
    </row>
    <row r="375" spans="4:4" x14ac:dyDescent="0.2">
      <c r="D375" s="139"/>
    </row>
    <row r="376" spans="4:4" x14ac:dyDescent="0.2">
      <c r="D376" s="139"/>
    </row>
    <row r="377" spans="4:4" x14ac:dyDescent="0.2">
      <c r="D377" s="139"/>
    </row>
    <row r="378" spans="4:4" x14ac:dyDescent="0.2">
      <c r="D378" s="139"/>
    </row>
    <row r="379" spans="4:4" x14ac:dyDescent="0.2">
      <c r="D379" s="139"/>
    </row>
    <row r="380" spans="4:4" x14ac:dyDescent="0.2">
      <c r="D380" s="139"/>
    </row>
    <row r="381" spans="4:4" x14ac:dyDescent="0.2">
      <c r="D381" s="139"/>
    </row>
    <row r="382" spans="4:4" x14ac:dyDescent="0.2">
      <c r="D382" s="139"/>
    </row>
    <row r="383" spans="4:4" x14ac:dyDescent="0.2">
      <c r="D383" s="139"/>
    </row>
    <row r="384" spans="4:4" x14ac:dyDescent="0.2">
      <c r="D384" s="139"/>
    </row>
    <row r="385" spans="4:4" x14ac:dyDescent="0.2">
      <c r="D385" s="139"/>
    </row>
    <row r="386" spans="4:4" x14ac:dyDescent="0.2">
      <c r="D386" s="139"/>
    </row>
    <row r="387" spans="4:4" x14ac:dyDescent="0.2">
      <c r="D387" s="139"/>
    </row>
    <row r="388" spans="4:4" x14ac:dyDescent="0.2">
      <c r="D388" s="139"/>
    </row>
    <row r="389" spans="4:4" x14ac:dyDescent="0.2">
      <c r="D389" s="139"/>
    </row>
    <row r="390" spans="4:4" x14ac:dyDescent="0.2">
      <c r="D390" s="139"/>
    </row>
    <row r="391" spans="4:4" x14ac:dyDescent="0.2">
      <c r="D391" s="139"/>
    </row>
    <row r="392" spans="4:4" x14ac:dyDescent="0.2">
      <c r="D392" s="139"/>
    </row>
    <row r="393" spans="4:4" x14ac:dyDescent="0.2">
      <c r="D393" s="139"/>
    </row>
    <row r="394" spans="4:4" x14ac:dyDescent="0.2">
      <c r="D394" s="139"/>
    </row>
    <row r="395" spans="4:4" x14ac:dyDescent="0.2">
      <c r="D395" s="139"/>
    </row>
    <row r="396" spans="4:4" x14ac:dyDescent="0.2">
      <c r="D396" s="139"/>
    </row>
    <row r="397" spans="4:4" x14ac:dyDescent="0.2">
      <c r="D397" s="139"/>
    </row>
    <row r="398" spans="4:4" x14ac:dyDescent="0.2">
      <c r="D398" s="139"/>
    </row>
    <row r="399" spans="4:4" x14ac:dyDescent="0.2">
      <c r="D399" s="139"/>
    </row>
    <row r="400" spans="4:4" x14ac:dyDescent="0.2">
      <c r="D400" s="139"/>
    </row>
    <row r="401" spans="4:4" x14ac:dyDescent="0.2">
      <c r="D401" s="139"/>
    </row>
    <row r="402" spans="4:4" x14ac:dyDescent="0.2">
      <c r="D402" s="139"/>
    </row>
    <row r="403" spans="4:4" x14ac:dyDescent="0.2">
      <c r="D403" s="139"/>
    </row>
    <row r="404" spans="4:4" x14ac:dyDescent="0.2">
      <c r="D404" s="139"/>
    </row>
    <row r="405" spans="4:4" x14ac:dyDescent="0.2">
      <c r="D405" s="139"/>
    </row>
    <row r="406" spans="4:4" x14ac:dyDescent="0.2">
      <c r="D406" s="139"/>
    </row>
    <row r="407" spans="4:4" x14ac:dyDescent="0.2">
      <c r="D407" s="139"/>
    </row>
    <row r="408" spans="4:4" x14ac:dyDescent="0.2">
      <c r="D408" s="139"/>
    </row>
    <row r="409" spans="4:4" x14ac:dyDescent="0.2">
      <c r="D409" s="139"/>
    </row>
    <row r="410" spans="4:4" x14ac:dyDescent="0.2">
      <c r="D410" s="139"/>
    </row>
    <row r="411" spans="4:4" x14ac:dyDescent="0.2">
      <c r="D411" s="139"/>
    </row>
    <row r="412" spans="4:4" x14ac:dyDescent="0.2">
      <c r="D412" s="139"/>
    </row>
    <row r="413" spans="4:4" x14ac:dyDescent="0.2">
      <c r="D413" s="139"/>
    </row>
    <row r="414" spans="4:4" x14ac:dyDescent="0.2">
      <c r="D414" s="139"/>
    </row>
    <row r="415" spans="4:4" x14ac:dyDescent="0.2">
      <c r="D415" s="139"/>
    </row>
    <row r="416" spans="4:4" x14ac:dyDescent="0.2">
      <c r="D416" s="139"/>
    </row>
    <row r="417" spans="4:4" x14ac:dyDescent="0.2">
      <c r="D417" s="139"/>
    </row>
    <row r="418" spans="4:4" x14ac:dyDescent="0.2">
      <c r="D418" s="139"/>
    </row>
    <row r="419" spans="4:4" x14ac:dyDescent="0.2">
      <c r="D419" s="139"/>
    </row>
    <row r="420" spans="4:4" x14ac:dyDescent="0.2">
      <c r="D420" s="139"/>
    </row>
    <row r="421" spans="4:4" x14ac:dyDescent="0.2">
      <c r="D421" s="139"/>
    </row>
    <row r="422" spans="4:4" x14ac:dyDescent="0.2">
      <c r="D422" s="139"/>
    </row>
    <row r="423" spans="4:4" x14ac:dyDescent="0.2">
      <c r="D423" s="139"/>
    </row>
    <row r="424" spans="4:4" x14ac:dyDescent="0.2">
      <c r="D424" s="139"/>
    </row>
    <row r="425" spans="4:4" x14ac:dyDescent="0.2">
      <c r="D425" s="139"/>
    </row>
    <row r="426" spans="4:4" x14ac:dyDescent="0.2">
      <c r="D426" s="139"/>
    </row>
    <row r="427" spans="4:4" x14ac:dyDescent="0.2">
      <c r="D427" s="139"/>
    </row>
    <row r="428" spans="4:4" x14ac:dyDescent="0.2">
      <c r="D428" s="139"/>
    </row>
    <row r="429" spans="4:4" x14ac:dyDescent="0.2">
      <c r="D429" s="139"/>
    </row>
    <row r="430" spans="4:4" x14ac:dyDescent="0.2">
      <c r="D430" s="139"/>
    </row>
    <row r="431" spans="4:4" x14ac:dyDescent="0.2">
      <c r="D431" s="139"/>
    </row>
    <row r="432" spans="4:4" x14ac:dyDescent="0.2">
      <c r="D432" s="139"/>
    </row>
    <row r="433" spans="4:4" x14ac:dyDescent="0.2">
      <c r="D433" s="139"/>
    </row>
    <row r="434" spans="4:4" x14ac:dyDescent="0.2">
      <c r="D434" s="139"/>
    </row>
    <row r="435" spans="4:4" x14ac:dyDescent="0.2">
      <c r="D435" s="139"/>
    </row>
    <row r="436" spans="4:4" x14ac:dyDescent="0.2">
      <c r="D436" s="139"/>
    </row>
    <row r="437" spans="4:4" x14ac:dyDescent="0.2">
      <c r="D437" s="139"/>
    </row>
    <row r="438" spans="4:4" x14ac:dyDescent="0.2">
      <c r="D438" s="139"/>
    </row>
    <row r="439" spans="4:4" x14ac:dyDescent="0.2">
      <c r="D439" s="139"/>
    </row>
    <row r="440" spans="4:4" x14ac:dyDescent="0.2">
      <c r="D440" s="139"/>
    </row>
    <row r="441" spans="4:4" x14ac:dyDescent="0.2">
      <c r="D441" s="139"/>
    </row>
    <row r="442" spans="4:4" x14ac:dyDescent="0.2">
      <c r="D442" s="139"/>
    </row>
    <row r="443" spans="4:4" x14ac:dyDescent="0.2">
      <c r="D443" s="139"/>
    </row>
    <row r="444" spans="4:4" x14ac:dyDescent="0.2">
      <c r="D444" s="139"/>
    </row>
    <row r="445" spans="4:4" x14ac:dyDescent="0.2">
      <c r="D445" s="139"/>
    </row>
    <row r="446" spans="4:4" x14ac:dyDescent="0.2">
      <c r="D446" s="139"/>
    </row>
    <row r="447" spans="4:4" x14ac:dyDescent="0.2">
      <c r="D447" s="139"/>
    </row>
    <row r="448" spans="4:4" x14ac:dyDescent="0.2">
      <c r="D448" s="139"/>
    </row>
    <row r="449" spans="4:4" x14ac:dyDescent="0.2">
      <c r="D449" s="139"/>
    </row>
    <row r="450" spans="4:4" x14ac:dyDescent="0.2">
      <c r="D450" s="139"/>
    </row>
    <row r="451" spans="4:4" x14ac:dyDescent="0.2">
      <c r="D451" s="139"/>
    </row>
    <row r="452" spans="4:4" x14ac:dyDescent="0.2">
      <c r="D452" s="139"/>
    </row>
    <row r="453" spans="4:4" x14ac:dyDescent="0.2">
      <c r="D453" s="139"/>
    </row>
    <row r="454" spans="4:4" x14ac:dyDescent="0.2">
      <c r="D454" s="139"/>
    </row>
    <row r="455" spans="4:4" x14ac:dyDescent="0.2">
      <c r="D455" s="139"/>
    </row>
    <row r="456" spans="4:4" x14ac:dyDescent="0.2">
      <c r="D456" s="139"/>
    </row>
    <row r="457" spans="4:4" x14ac:dyDescent="0.2">
      <c r="D457" s="139"/>
    </row>
    <row r="458" spans="4:4" x14ac:dyDescent="0.2">
      <c r="D458" s="139"/>
    </row>
    <row r="459" spans="4:4" x14ac:dyDescent="0.2">
      <c r="D459" s="139"/>
    </row>
    <row r="460" spans="4:4" x14ac:dyDescent="0.2">
      <c r="D460" s="139"/>
    </row>
    <row r="461" spans="4:4" x14ac:dyDescent="0.2">
      <c r="D461" s="139"/>
    </row>
    <row r="462" spans="4:4" x14ac:dyDescent="0.2">
      <c r="D462" s="139"/>
    </row>
    <row r="463" spans="4:4" x14ac:dyDescent="0.2">
      <c r="D463" s="139"/>
    </row>
    <row r="464" spans="4:4" x14ac:dyDescent="0.2">
      <c r="D464" s="139"/>
    </row>
    <row r="465" spans="4:4" x14ac:dyDescent="0.2">
      <c r="D465" s="139"/>
    </row>
    <row r="466" spans="4:4" x14ac:dyDescent="0.2">
      <c r="D466" s="139"/>
    </row>
    <row r="467" spans="4:4" x14ac:dyDescent="0.2">
      <c r="D467" s="139"/>
    </row>
    <row r="468" spans="4:4" x14ac:dyDescent="0.2">
      <c r="D468" s="139"/>
    </row>
    <row r="469" spans="4:4" x14ac:dyDescent="0.2">
      <c r="D469" s="139"/>
    </row>
    <row r="470" spans="4:4" x14ac:dyDescent="0.2">
      <c r="D470" s="139"/>
    </row>
    <row r="471" spans="4:4" x14ac:dyDescent="0.2">
      <c r="D471" s="139"/>
    </row>
    <row r="472" spans="4:4" x14ac:dyDescent="0.2">
      <c r="D472" s="139"/>
    </row>
    <row r="473" spans="4:4" x14ac:dyDescent="0.2">
      <c r="D473" s="139"/>
    </row>
    <row r="474" spans="4:4" x14ac:dyDescent="0.2">
      <c r="D474" s="139"/>
    </row>
    <row r="475" spans="4:4" x14ac:dyDescent="0.2">
      <c r="D475" s="139"/>
    </row>
    <row r="476" spans="4:4" x14ac:dyDescent="0.2">
      <c r="D476" s="139"/>
    </row>
    <row r="477" spans="4:4" x14ac:dyDescent="0.2">
      <c r="D477" s="139"/>
    </row>
    <row r="478" spans="4:4" x14ac:dyDescent="0.2">
      <c r="D478" s="139"/>
    </row>
    <row r="479" spans="4:4" x14ac:dyDescent="0.2">
      <c r="D479" s="139"/>
    </row>
    <row r="480" spans="4:4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horizontalDpi="4294967293" verticalDpi="4294967293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F26" sqref="F26:F33"/>
    </sheetView>
  </sheetViews>
  <sheetFormatPr defaultRowHeight="12.75" outlineLevelRow="1" x14ac:dyDescent="0.2"/>
  <cols>
    <col min="1" max="1" width="3.42578125" customWidth="1"/>
    <col min="2" max="2" width="12.5703125" style="87" customWidth="1"/>
    <col min="3" max="3" width="38.28515625" style="8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27" t="s">
        <v>7</v>
      </c>
      <c r="B1" s="227"/>
      <c r="C1" s="227"/>
      <c r="D1" s="227"/>
      <c r="E1" s="227"/>
      <c r="F1" s="227"/>
      <c r="G1" s="227"/>
      <c r="AG1" t="s">
        <v>80</v>
      </c>
    </row>
    <row r="2" spans="1:60" ht="24.95" customHeight="1" x14ac:dyDescent="0.2">
      <c r="A2" s="140" t="s">
        <v>8</v>
      </c>
      <c r="B2" s="75" t="s">
        <v>43</v>
      </c>
      <c r="C2" s="228" t="s">
        <v>44</v>
      </c>
      <c r="D2" s="229"/>
      <c r="E2" s="229"/>
      <c r="F2" s="229"/>
      <c r="G2" s="230"/>
      <c r="AG2" t="s">
        <v>81</v>
      </c>
    </row>
    <row r="3" spans="1:60" ht="24.95" customHeight="1" x14ac:dyDescent="0.2">
      <c r="A3" s="140" t="s">
        <v>9</v>
      </c>
      <c r="B3" s="75" t="s">
        <v>49</v>
      </c>
      <c r="C3" s="228" t="s">
        <v>50</v>
      </c>
      <c r="D3" s="229"/>
      <c r="E3" s="229"/>
      <c r="F3" s="229"/>
      <c r="G3" s="230"/>
      <c r="AC3" s="87" t="s">
        <v>81</v>
      </c>
      <c r="AG3" t="s">
        <v>82</v>
      </c>
    </row>
    <row r="4" spans="1:60" ht="24.95" customHeight="1" x14ac:dyDescent="0.2">
      <c r="A4" s="141" t="s">
        <v>10</v>
      </c>
      <c r="B4" s="142" t="s">
        <v>46</v>
      </c>
      <c r="C4" s="231" t="s">
        <v>50</v>
      </c>
      <c r="D4" s="232"/>
      <c r="E4" s="232"/>
      <c r="F4" s="232"/>
      <c r="G4" s="233"/>
      <c r="AG4" t="s">
        <v>83</v>
      </c>
    </row>
    <row r="5" spans="1:60" x14ac:dyDescent="0.2">
      <c r="D5" s="139"/>
    </row>
    <row r="6" spans="1:60" ht="38.25" x14ac:dyDescent="0.2">
      <c r="A6" s="144" t="s">
        <v>84</v>
      </c>
      <c r="B6" s="146" t="s">
        <v>85</v>
      </c>
      <c r="C6" s="146" t="s">
        <v>86</v>
      </c>
      <c r="D6" s="145" t="s">
        <v>87</v>
      </c>
      <c r="E6" s="144" t="s">
        <v>88</v>
      </c>
      <c r="F6" s="143" t="s">
        <v>89</v>
      </c>
      <c r="G6" s="144" t="s">
        <v>31</v>
      </c>
      <c r="H6" s="147" t="s">
        <v>32</v>
      </c>
      <c r="I6" s="147" t="s">
        <v>90</v>
      </c>
      <c r="J6" s="147" t="s">
        <v>33</v>
      </c>
      <c r="K6" s="147" t="s">
        <v>91</v>
      </c>
      <c r="L6" s="147" t="s">
        <v>92</v>
      </c>
      <c r="M6" s="147" t="s">
        <v>93</v>
      </c>
      <c r="N6" s="147" t="s">
        <v>94</v>
      </c>
      <c r="O6" s="147" t="s">
        <v>95</v>
      </c>
      <c r="P6" s="147" t="s">
        <v>96</v>
      </c>
      <c r="Q6" s="147" t="s">
        <v>97</v>
      </c>
      <c r="R6" s="147" t="s">
        <v>98</v>
      </c>
      <c r="S6" s="147" t="s">
        <v>99</v>
      </c>
      <c r="T6" s="147" t="s">
        <v>100</v>
      </c>
      <c r="U6" s="147" t="s">
        <v>101</v>
      </c>
      <c r="V6" s="147" t="s">
        <v>102</v>
      </c>
      <c r="W6" s="147" t="s">
        <v>103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60" x14ac:dyDescent="0.2">
      <c r="A8" s="153" t="s">
        <v>104</v>
      </c>
      <c r="B8" s="154" t="s">
        <v>66</v>
      </c>
      <c r="C8" s="171" t="s">
        <v>67</v>
      </c>
      <c r="D8" s="155"/>
      <c r="E8" s="156"/>
      <c r="F8" s="157"/>
      <c r="G8" s="158">
        <f>SUMIF(AG9:AG24,"&lt;&gt;NOR",G9:G24)</f>
        <v>0</v>
      </c>
      <c r="H8" s="152"/>
      <c r="I8" s="152">
        <f>SUM(I9:I24)</f>
        <v>94405.57</v>
      </c>
      <c r="J8" s="152"/>
      <c r="K8" s="152">
        <f>SUM(K9:K24)</f>
        <v>39656.98000000001</v>
      </c>
      <c r="L8" s="152"/>
      <c r="M8" s="152">
        <f>SUM(M9:M24)</f>
        <v>0</v>
      </c>
      <c r="N8" s="152"/>
      <c r="O8" s="152">
        <f>SUM(O9:O24)</f>
        <v>89.68</v>
      </c>
      <c r="P8" s="152"/>
      <c r="Q8" s="152">
        <f>SUM(Q9:Q24)</f>
        <v>0</v>
      </c>
      <c r="R8" s="152"/>
      <c r="S8" s="152"/>
      <c r="T8" s="152"/>
      <c r="U8" s="152"/>
      <c r="V8" s="152">
        <f>SUM(V9:V24)</f>
        <v>35.730000000000004</v>
      </c>
      <c r="W8" s="152"/>
      <c r="AG8" t="s">
        <v>105</v>
      </c>
    </row>
    <row r="9" spans="1:60" outlineLevel="1" x14ac:dyDescent="0.2">
      <c r="A9" s="165">
        <v>1</v>
      </c>
      <c r="B9" s="166" t="s">
        <v>171</v>
      </c>
      <c r="C9" s="172" t="s">
        <v>172</v>
      </c>
      <c r="D9" s="167" t="s">
        <v>108</v>
      </c>
      <c r="E9" s="168">
        <v>23.758500000000002</v>
      </c>
      <c r="F9" s="169"/>
      <c r="G9" s="170">
        <f t="shared" ref="G9:G24" si="0">ROUND(E9*F9,2)</f>
        <v>0</v>
      </c>
      <c r="H9" s="151">
        <v>158.5</v>
      </c>
      <c r="I9" s="151">
        <f t="shared" ref="I9:I24" si="1">ROUND(E9*H9,2)</f>
        <v>3765.72</v>
      </c>
      <c r="J9" s="151">
        <v>0</v>
      </c>
      <c r="K9" s="151">
        <f t="shared" ref="K9:K24" si="2">ROUND(E9*J9,2)</f>
        <v>0</v>
      </c>
      <c r="L9" s="151">
        <v>21</v>
      </c>
      <c r="M9" s="151">
        <f t="shared" ref="M9:M24" si="3">G9*(1+L9/100)</f>
        <v>0</v>
      </c>
      <c r="N9" s="151">
        <v>8.1000000000000003E-2</v>
      </c>
      <c r="O9" s="151">
        <f t="shared" ref="O9:O24" si="4">ROUND(E9*N9,2)</f>
        <v>1.92</v>
      </c>
      <c r="P9" s="151">
        <v>0</v>
      </c>
      <c r="Q9" s="151">
        <f t="shared" ref="Q9:Q24" si="5">ROUND(E9*P9,2)</f>
        <v>0</v>
      </c>
      <c r="R9" s="151" t="s">
        <v>117</v>
      </c>
      <c r="S9" s="151" t="s">
        <v>109</v>
      </c>
      <c r="T9" s="151" t="s">
        <v>240</v>
      </c>
      <c r="U9" s="151">
        <v>0</v>
      </c>
      <c r="V9" s="151">
        <f t="shared" ref="V9:V24" si="6">ROUND(E9*U9,2)</f>
        <v>0</v>
      </c>
      <c r="W9" s="151"/>
      <c r="X9" s="148"/>
      <c r="Y9" s="148"/>
      <c r="Z9" s="148"/>
      <c r="AA9" s="148"/>
      <c r="AB9" s="148"/>
      <c r="AC9" s="148"/>
      <c r="AD9" s="148"/>
      <c r="AE9" s="148"/>
      <c r="AF9" s="148"/>
      <c r="AG9" s="148" t="s">
        <v>119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65">
        <v>2</v>
      </c>
      <c r="B10" s="166" t="s">
        <v>173</v>
      </c>
      <c r="C10" s="172" t="s">
        <v>174</v>
      </c>
      <c r="D10" s="167" t="s">
        <v>108</v>
      </c>
      <c r="E10" s="168">
        <v>47.517000000000003</v>
      </c>
      <c r="F10" s="169"/>
      <c r="G10" s="170">
        <f t="shared" si="0"/>
        <v>0</v>
      </c>
      <c r="H10" s="151">
        <v>75.5</v>
      </c>
      <c r="I10" s="151">
        <f t="shared" si="1"/>
        <v>3587.53</v>
      </c>
      <c r="J10" s="151">
        <v>0</v>
      </c>
      <c r="K10" s="151">
        <f t="shared" si="2"/>
        <v>0</v>
      </c>
      <c r="L10" s="151">
        <v>21</v>
      </c>
      <c r="M10" s="151">
        <f t="shared" si="3"/>
        <v>0</v>
      </c>
      <c r="N10" s="151">
        <v>2.7000000000000003E-2</v>
      </c>
      <c r="O10" s="151">
        <f t="shared" si="4"/>
        <v>1.28</v>
      </c>
      <c r="P10" s="151">
        <v>0</v>
      </c>
      <c r="Q10" s="151">
        <f t="shared" si="5"/>
        <v>0</v>
      </c>
      <c r="R10" s="151" t="s">
        <v>117</v>
      </c>
      <c r="S10" s="151" t="s">
        <v>109</v>
      </c>
      <c r="T10" s="151" t="s">
        <v>109</v>
      </c>
      <c r="U10" s="151">
        <v>0</v>
      </c>
      <c r="V10" s="151">
        <f t="shared" si="6"/>
        <v>0</v>
      </c>
      <c r="W10" s="151"/>
      <c r="X10" s="148"/>
      <c r="Y10" s="148"/>
      <c r="Z10" s="148"/>
      <c r="AA10" s="148"/>
      <c r="AB10" s="148"/>
      <c r="AC10" s="148"/>
      <c r="AD10" s="148"/>
      <c r="AE10" s="148"/>
      <c r="AF10" s="148"/>
      <c r="AG10" s="148" t="s">
        <v>119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65">
        <v>3</v>
      </c>
      <c r="B11" s="166" t="s">
        <v>148</v>
      </c>
      <c r="C11" s="172" t="s">
        <v>149</v>
      </c>
      <c r="D11" s="167" t="s">
        <v>113</v>
      </c>
      <c r="E11" s="168">
        <v>35.25</v>
      </c>
      <c r="F11" s="169"/>
      <c r="G11" s="170">
        <f t="shared" si="0"/>
        <v>0</v>
      </c>
      <c r="H11" s="151">
        <v>0</v>
      </c>
      <c r="I11" s="151">
        <f t="shared" si="1"/>
        <v>0</v>
      </c>
      <c r="J11" s="151">
        <v>114.5</v>
      </c>
      <c r="K11" s="151">
        <f t="shared" si="2"/>
        <v>4036.13</v>
      </c>
      <c r="L11" s="151">
        <v>21</v>
      </c>
      <c r="M11" s="151">
        <f t="shared" si="3"/>
        <v>0</v>
      </c>
      <c r="N11" s="151">
        <v>0</v>
      </c>
      <c r="O11" s="151">
        <f t="shared" si="4"/>
        <v>0</v>
      </c>
      <c r="P11" s="151">
        <v>0</v>
      </c>
      <c r="Q11" s="151">
        <f t="shared" si="5"/>
        <v>0</v>
      </c>
      <c r="R11" s="151"/>
      <c r="S11" s="151" t="s">
        <v>109</v>
      </c>
      <c r="T11" s="151" t="s">
        <v>109</v>
      </c>
      <c r="U11" s="151">
        <v>0.223</v>
      </c>
      <c r="V11" s="151">
        <f t="shared" si="6"/>
        <v>7.86</v>
      </c>
      <c r="W11" s="151"/>
      <c r="X11" s="148"/>
      <c r="Y11" s="148"/>
      <c r="Z11" s="148"/>
      <c r="AA11" s="148"/>
      <c r="AB11" s="148"/>
      <c r="AC11" s="148"/>
      <c r="AD11" s="148"/>
      <c r="AE11" s="148"/>
      <c r="AF11" s="148"/>
      <c r="AG11" s="148" t="s">
        <v>110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65">
        <v>4</v>
      </c>
      <c r="B12" s="166" t="s">
        <v>150</v>
      </c>
      <c r="C12" s="172" t="s">
        <v>151</v>
      </c>
      <c r="D12" s="167" t="s">
        <v>113</v>
      </c>
      <c r="E12" s="168">
        <v>35.25</v>
      </c>
      <c r="F12" s="169"/>
      <c r="G12" s="170">
        <f t="shared" si="0"/>
        <v>0</v>
      </c>
      <c r="H12" s="151">
        <v>0</v>
      </c>
      <c r="I12" s="151">
        <f t="shared" si="1"/>
        <v>0</v>
      </c>
      <c r="J12" s="151">
        <v>41.5</v>
      </c>
      <c r="K12" s="151">
        <f t="shared" si="2"/>
        <v>1462.88</v>
      </c>
      <c r="L12" s="151">
        <v>21</v>
      </c>
      <c r="M12" s="151">
        <f t="shared" si="3"/>
        <v>0</v>
      </c>
      <c r="N12" s="151">
        <v>0</v>
      </c>
      <c r="O12" s="151">
        <f t="shared" si="4"/>
        <v>0</v>
      </c>
      <c r="P12" s="151">
        <v>0</v>
      </c>
      <c r="Q12" s="151">
        <f t="shared" si="5"/>
        <v>0</v>
      </c>
      <c r="R12" s="151"/>
      <c r="S12" s="151" t="s">
        <v>109</v>
      </c>
      <c r="T12" s="151" t="s">
        <v>109</v>
      </c>
      <c r="U12" s="151">
        <v>8.8000000000000009E-2</v>
      </c>
      <c r="V12" s="151">
        <f t="shared" si="6"/>
        <v>3.1</v>
      </c>
      <c r="W12" s="151"/>
      <c r="X12" s="148"/>
      <c r="Y12" s="148"/>
      <c r="Z12" s="148"/>
      <c r="AA12" s="148"/>
      <c r="AB12" s="148"/>
      <c r="AC12" s="148"/>
      <c r="AD12" s="148"/>
      <c r="AE12" s="148"/>
      <c r="AF12" s="148"/>
      <c r="AG12" s="148" t="s">
        <v>110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65">
        <v>5</v>
      </c>
      <c r="B13" s="166" t="s">
        <v>152</v>
      </c>
      <c r="C13" s="172" t="s">
        <v>153</v>
      </c>
      <c r="D13" s="167" t="s">
        <v>113</v>
      </c>
      <c r="E13" s="168">
        <v>35.25</v>
      </c>
      <c r="F13" s="169"/>
      <c r="G13" s="170">
        <f t="shared" si="0"/>
        <v>0</v>
      </c>
      <c r="H13" s="151">
        <v>0</v>
      </c>
      <c r="I13" s="151">
        <f t="shared" si="1"/>
        <v>0</v>
      </c>
      <c r="J13" s="151">
        <v>105.5</v>
      </c>
      <c r="K13" s="151">
        <f t="shared" si="2"/>
        <v>3718.88</v>
      </c>
      <c r="L13" s="151">
        <v>21</v>
      </c>
      <c r="M13" s="151">
        <f t="shared" si="3"/>
        <v>0</v>
      </c>
      <c r="N13" s="151">
        <v>0</v>
      </c>
      <c r="O13" s="151">
        <f t="shared" si="4"/>
        <v>0</v>
      </c>
      <c r="P13" s="151">
        <v>0</v>
      </c>
      <c r="Q13" s="151">
        <f t="shared" si="5"/>
        <v>0</v>
      </c>
      <c r="R13" s="151"/>
      <c r="S13" s="151" t="s">
        <v>109</v>
      </c>
      <c r="T13" s="151" t="s">
        <v>109</v>
      </c>
      <c r="U13" s="151">
        <v>1.1000000000000001E-2</v>
      </c>
      <c r="V13" s="151">
        <f t="shared" si="6"/>
        <v>0.39</v>
      </c>
      <c r="W13" s="151"/>
      <c r="X13" s="148"/>
      <c r="Y13" s="148"/>
      <c r="Z13" s="148"/>
      <c r="AA13" s="148"/>
      <c r="AB13" s="148"/>
      <c r="AC13" s="148"/>
      <c r="AD13" s="148"/>
      <c r="AE13" s="148"/>
      <c r="AF13" s="148"/>
      <c r="AG13" s="148" t="s">
        <v>110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65">
        <v>6</v>
      </c>
      <c r="B14" s="166" t="s">
        <v>154</v>
      </c>
      <c r="C14" s="172" t="s">
        <v>155</v>
      </c>
      <c r="D14" s="167" t="s">
        <v>113</v>
      </c>
      <c r="E14" s="168">
        <v>35.25</v>
      </c>
      <c r="F14" s="169"/>
      <c r="G14" s="170">
        <f t="shared" si="0"/>
        <v>0</v>
      </c>
      <c r="H14" s="151">
        <v>0</v>
      </c>
      <c r="I14" s="151">
        <f t="shared" si="1"/>
        <v>0</v>
      </c>
      <c r="J14" s="151">
        <v>16.3</v>
      </c>
      <c r="K14" s="151">
        <f t="shared" si="2"/>
        <v>574.58000000000004</v>
      </c>
      <c r="L14" s="151">
        <v>21</v>
      </c>
      <c r="M14" s="151">
        <f t="shared" si="3"/>
        <v>0</v>
      </c>
      <c r="N14" s="151">
        <v>0</v>
      </c>
      <c r="O14" s="151">
        <f t="shared" si="4"/>
        <v>0</v>
      </c>
      <c r="P14" s="151">
        <v>0</v>
      </c>
      <c r="Q14" s="151">
        <f t="shared" si="5"/>
        <v>0</v>
      </c>
      <c r="R14" s="151"/>
      <c r="S14" s="151" t="s">
        <v>109</v>
      </c>
      <c r="T14" s="151" t="s">
        <v>109</v>
      </c>
      <c r="U14" s="151">
        <v>9.0000000000000011E-3</v>
      </c>
      <c r="V14" s="151">
        <f t="shared" si="6"/>
        <v>0.32</v>
      </c>
      <c r="W14" s="151"/>
      <c r="X14" s="148"/>
      <c r="Y14" s="148"/>
      <c r="Z14" s="148"/>
      <c r="AA14" s="148"/>
      <c r="AB14" s="148"/>
      <c r="AC14" s="148"/>
      <c r="AD14" s="148"/>
      <c r="AE14" s="148"/>
      <c r="AF14" s="148"/>
      <c r="AG14" s="148" t="s">
        <v>110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65">
        <v>7</v>
      </c>
      <c r="B15" s="166" t="s">
        <v>156</v>
      </c>
      <c r="C15" s="172" t="s">
        <v>157</v>
      </c>
      <c r="D15" s="167" t="s">
        <v>158</v>
      </c>
      <c r="E15" s="168">
        <v>70.5</v>
      </c>
      <c r="F15" s="169"/>
      <c r="G15" s="170">
        <f t="shared" si="0"/>
        <v>0</v>
      </c>
      <c r="H15" s="151">
        <v>0</v>
      </c>
      <c r="I15" s="151">
        <f t="shared" si="1"/>
        <v>0</v>
      </c>
      <c r="J15" s="151">
        <v>13</v>
      </c>
      <c r="K15" s="151">
        <f t="shared" si="2"/>
        <v>916.5</v>
      </c>
      <c r="L15" s="151">
        <v>21</v>
      </c>
      <c r="M15" s="151">
        <f t="shared" si="3"/>
        <v>0</v>
      </c>
      <c r="N15" s="151">
        <v>0</v>
      </c>
      <c r="O15" s="151">
        <f t="shared" si="4"/>
        <v>0</v>
      </c>
      <c r="P15" s="151">
        <v>0</v>
      </c>
      <c r="Q15" s="151">
        <f t="shared" si="5"/>
        <v>0</v>
      </c>
      <c r="R15" s="151"/>
      <c r="S15" s="151" t="s">
        <v>109</v>
      </c>
      <c r="T15" s="151" t="s">
        <v>109</v>
      </c>
      <c r="U15" s="151">
        <v>1.8000000000000002E-2</v>
      </c>
      <c r="V15" s="151">
        <f t="shared" si="6"/>
        <v>1.27</v>
      </c>
      <c r="W15" s="151"/>
      <c r="X15" s="148"/>
      <c r="Y15" s="148"/>
      <c r="Z15" s="148"/>
      <c r="AA15" s="148"/>
      <c r="AB15" s="148"/>
      <c r="AC15" s="148"/>
      <c r="AD15" s="148"/>
      <c r="AE15" s="148"/>
      <c r="AF15" s="148"/>
      <c r="AG15" s="148" t="s">
        <v>110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65">
        <v>8</v>
      </c>
      <c r="B16" s="166" t="s">
        <v>159</v>
      </c>
      <c r="C16" s="172" t="s">
        <v>160</v>
      </c>
      <c r="D16" s="167" t="s">
        <v>158</v>
      </c>
      <c r="E16" s="168">
        <v>70.5</v>
      </c>
      <c r="F16" s="169"/>
      <c r="G16" s="170">
        <f t="shared" si="0"/>
        <v>0</v>
      </c>
      <c r="H16" s="151">
        <v>131.23000000000002</v>
      </c>
      <c r="I16" s="151">
        <f t="shared" si="1"/>
        <v>9251.7199999999993</v>
      </c>
      <c r="J16" s="151">
        <v>158.27000000000001</v>
      </c>
      <c r="K16" s="151">
        <f t="shared" si="2"/>
        <v>11158.04</v>
      </c>
      <c r="L16" s="151">
        <v>21</v>
      </c>
      <c r="M16" s="151">
        <f t="shared" si="3"/>
        <v>0</v>
      </c>
      <c r="N16" s="151">
        <v>2.3060000000000001E-2</v>
      </c>
      <c r="O16" s="151">
        <f t="shared" si="4"/>
        <v>1.63</v>
      </c>
      <c r="P16" s="151">
        <v>0</v>
      </c>
      <c r="Q16" s="151">
        <f t="shared" si="5"/>
        <v>0</v>
      </c>
      <c r="R16" s="151"/>
      <c r="S16" s="151" t="s">
        <v>109</v>
      </c>
      <c r="T16" s="151" t="s">
        <v>118</v>
      </c>
      <c r="U16" s="151">
        <v>4.4000000000000004E-2</v>
      </c>
      <c r="V16" s="151">
        <f t="shared" si="6"/>
        <v>3.1</v>
      </c>
      <c r="W16" s="151"/>
      <c r="X16" s="148"/>
      <c r="Y16" s="148"/>
      <c r="Z16" s="148"/>
      <c r="AA16" s="148"/>
      <c r="AB16" s="148"/>
      <c r="AC16" s="148"/>
      <c r="AD16" s="148"/>
      <c r="AE16" s="148"/>
      <c r="AF16" s="148"/>
      <c r="AG16" s="148" t="s">
        <v>110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22.5" outlineLevel="1" x14ac:dyDescent="0.2">
      <c r="A17" s="165">
        <v>9</v>
      </c>
      <c r="B17" s="166" t="s">
        <v>175</v>
      </c>
      <c r="C17" s="172" t="s">
        <v>176</v>
      </c>
      <c r="D17" s="167" t="s">
        <v>116</v>
      </c>
      <c r="E17" s="168">
        <v>23.265000000000001</v>
      </c>
      <c r="F17" s="169"/>
      <c r="G17" s="170">
        <f t="shared" si="0"/>
        <v>0</v>
      </c>
      <c r="H17" s="151">
        <v>60.17</v>
      </c>
      <c r="I17" s="151">
        <f t="shared" si="1"/>
        <v>1399.86</v>
      </c>
      <c r="J17" s="151">
        <v>54.830000000000005</v>
      </c>
      <c r="K17" s="151">
        <f t="shared" si="2"/>
        <v>1275.6199999999999</v>
      </c>
      <c r="L17" s="151">
        <v>21</v>
      </c>
      <c r="M17" s="151">
        <f t="shared" si="3"/>
        <v>0</v>
      </c>
      <c r="N17" s="151">
        <v>8.2320000000000004E-2</v>
      </c>
      <c r="O17" s="151">
        <f t="shared" si="4"/>
        <v>1.92</v>
      </c>
      <c r="P17" s="151">
        <v>0</v>
      </c>
      <c r="Q17" s="151">
        <f t="shared" si="5"/>
        <v>0</v>
      </c>
      <c r="R17" s="151"/>
      <c r="S17" s="151" t="s">
        <v>109</v>
      </c>
      <c r="T17" s="151" t="s">
        <v>109</v>
      </c>
      <c r="U17" s="151">
        <v>0.13600000000000001</v>
      </c>
      <c r="V17" s="151">
        <f t="shared" si="6"/>
        <v>3.16</v>
      </c>
      <c r="W17" s="151"/>
      <c r="X17" s="148"/>
      <c r="Y17" s="148"/>
      <c r="Z17" s="148"/>
      <c r="AA17" s="148"/>
      <c r="AB17" s="148"/>
      <c r="AC17" s="148"/>
      <c r="AD17" s="148"/>
      <c r="AE17" s="148"/>
      <c r="AF17" s="148"/>
      <c r="AG17" s="148" t="s">
        <v>110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65">
        <v>10</v>
      </c>
      <c r="B18" s="166" t="s">
        <v>177</v>
      </c>
      <c r="C18" s="172" t="s">
        <v>178</v>
      </c>
      <c r="D18" s="167" t="s">
        <v>116</v>
      </c>
      <c r="E18" s="168">
        <v>23.265000000000001</v>
      </c>
      <c r="F18" s="169"/>
      <c r="G18" s="170">
        <f t="shared" si="0"/>
        <v>0</v>
      </c>
      <c r="H18" s="151">
        <v>85.570000000000007</v>
      </c>
      <c r="I18" s="151">
        <f t="shared" si="1"/>
        <v>1990.79</v>
      </c>
      <c r="J18" s="151">
        <v>101.43</v>
      </c>
      <c r="K18" s="151">
        <f t="shared" si="2"/>
        <v>2359.77</v>
      </c>
      <c r="L18" s="151">
        <v>21</v>
      </c>
      <c r="M18" s="151">
        <f t="shared" si="3"/>
        <v>0</v>
      </c>
      <c r="N18" s="151">
        <v>0.10250000000000001</v>
      </c>
      <c r="O18" s="151">
        <f t="shared" si="4"/>
        <v>2.38</v>
      </c>
      <c r="P18" s="151">
        <v>0</v>
      </c>
      <c r="Q18" s="151">
        <f t="shared" si="5"/>
        <v>0</v>
      </c>
      <c r="R18" s="151"/>
      <c r="S18" s="151" t="s">
        <v>109</v>
      </c>
      <c r="T18" s="151" t="s">
        <v>109</v>
      </c>
      <c r="U18" s="151">
        <v>0.22504000000000002</v>
      </c>
      <c r="V18" s="151">
        <f t="shared" si="6"/>
        <v>5.24</v>
      </c>
      <c r="W18" s="151"/>
      <c r="X18" s="148"/>
      <c r="Y18" s="148"/>
      <c r="Z18" s="148"/>
      <c r="AA18" s="148"/>
      <c r="AB18" s="148"/>
      <c r="AC18" s="148"/>
      <c r="AD18" s="148"/>
      <c r="AE18" s="148"/>
      <c r="AF18" s="148"/>
      <c r="AG18" s="148" t="s">
        <v>110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65">
        <v>11</v>
      </c>
      <c r="B19" s="166" t="s">
        <v>179</v>
      </c>
      <c r="C19" s="172" t="s">
        <v>180</v>
      </c>
      <c r="D19" s="167" t="s">
        <v>147</v>
      </c>
      <c r="E19" s="168">
        <v>9.1329600000000006</v>
      </c>
      <c r="F19" s="169"/>
      <c r="G19" s="170">
        <f t="shared" si="0"/>
        <v>0</v>
      </c>
      <c r="H19" s="151">
        <v>0</v>
      </c>
      <c r="I19" s="151">
        <f t="shared" si="1"/>
        <v>0</v>
      </c>
      <c r="J19" s="151">
        <v>59.7</v>
      </c>
      <c r="K19" s="151">
        <f t="shared" si="2"/>
        <v>545.24</v>
      </c>
      <c r="L19" s="151">
        <v>21</v>
      </c>
      <c r="M19" s="151">
        <f t="shared" si="3"/>
        <v>0</v>
      </c>
      <c r="N19" s="151">
        <v>0</v>
      </c>
      <c r="O19" s="151">
        <f t="shared" si="4"/>
        <v>0</v>
      </c>
      <c r="P19" s="151">
        <v>0</v>
      </c>
      <c r="Q19" s="151">
        <f t="shared" si="5"/>
        <v>0</v>
      </c>
      <c r="R19" s="151"/>
      <c r="S19" s="151" t="s">
        <v>109</v>
      </c>
      <c r="T19" s="151" t="s">
        <v>109</v>
      </c>
      <c r="U19" s="151">
        <v>1.6E-2</v>
      </c>
      <c r="V19" s="151">
        <f t="shared" si="6"/>
        <v>0.15</v>
      </c>
      <c r="W19" s="151"/>
      <c r="X19" s="148"/>
      <c r="Y19" s="148"/>
      <c r="Z19" s="148"/>
      <c r="AA19" s="148"/>
      <c r="AB19" s="148"/>
      <c r="AC19" s="148"/>
      <c r="AD19" s="148"/>
      <c r="AE19" s="148"/>
      <c r="AF19" s="148"/>
      <c r="AG19" s="148" t="s">
        <v>181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65">
        <v>12</v>
      </c>
      <c r="B20" s="166" t="s">
        <v>161</v>
      </c>
      <c r="C20" s="172" t="s">
        <v>162</v>
      </c>
      <c r="D20" s="167" t="s">
        <v>158</v>
      </c>
      <c r="E20" s="168">
        <v>70.5</v>
      </c>
      <c r="F20" s="169"/>
      <c r="G20" s="170">
        <f t="shared" si="0"/>
        <v>0</v>
      </c>
      <c r="H20" s="151">
        <v>316.79000000000002</v>
      </c>
      <c r="I20" s="151">
        <f t="shared" si="1"/>
        <v>22333.7</v>
      </c>
      <c r="J20" s="151">
        <v>34.21</v>
      </c>
      <c r="K20" s="151">
        <f t="shared" si="2"/>
        <v>2411.81</v>
      </c>
      <c r="L20" s="151">
        <v>21</v>
      </c>
      <c r="M20" s="151">
        <f t="shared" si="3"/>
        <v>0</v>
      </c>
      <c r="N20" s="151">
        <v>0.12966000000000003</v>
      </c>
      <c r="O20" s="151">
        <f t="shared" si="4"/>
        <v>9.14</v>
      </c>
      <c r="P20" s="151">
        <v>0</v>
      </c>
      <c r="Q20" s="151">
        <f t="shared" si="5"/>
        <v>0</v>
      </c>
      <c r="R20" s="151"/>
      <c r="S20" s="151" t="s">
        <v>109</v>
      </c>
      <c r="T20" s="151" t="s">
        <v>118</v>
      </c>
      <c r="U20" s="151">
        <v>0.02</v>
      </c>
      <c r="V20" s="151">
        <f t="shared" si="6"/>
        <v>1.41</v>
      </c>
      <c r="W20" s="151"/>
      <c r="X20" s="148"/>
      <c r="Y20" s="148"/>
      <c r="Z20" s="148"/>
      <c r="AA20" s="148"/>
      <c r="AB20" s="148"/>
      <c r="AC20" s="148"/>
      <c r="AD20" s="148"/>
      <c r="AE20" s="148"/>
      <c r="AF20" s="148"/>
      <c r="AG20" s="148" t="s">
        <v>110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22.5" outlineLevel="1" x14ac:dyDescent="0.2">
      <c r="A21" s="165">
        <v>13</v>
      </c>
      <c r="B21" s="166" t="s">
        <v>163</v>
      </c>
      <c r="C21" s="172" t="s">
        <v>164</v>
      </c>
      <c r="D21" s="167" t="s">
        <v>158</v>
      </c>
      <c r="E21" s="168">
        <v>70.5</v>
      </c>
      <c r="F21" s="169"/>
      <c r="G21" s="170">
        <f t="shared" si="0"/>
        <v>0</v>
      </c>
      <c r="H21" s="151">
        <v>374.25</v>
      </c>
      <c r="I21" s="151">
        <f t="shared" si="1"/>
        <v>26384.63</v>
      </c>
      <c r="J21" s="151">
        <v>57.75</v>
      </c>
      <c r="K21" s="151">
        <f t="shared" si="2"/>
        <v>4071.38</v>
      </c>
      <c r="L21" s="151">
        <v>21</v>
      </c>
      <c r="M21" s="151">
        <f t="shared" si="3"/>
        <v>0</v>
      </c>
      <c r="N21" s="151">
        <v>0.15826000000000001</v>
      </c>
      <c r="O21" s="151">
        <f t="shared" si="4"/>
        <v>11.16</v>
      </c>
      <c r="P21" s="151">
        <v>0</v>
      </c>
      <c r="Q21" s="151">
        <f t="shared" si="5"/>
        <v>0</v>
      </c>
      <c r="R21" s="151"/>
      <c r="S21" s="151" t="s">
        <v>109</v>
      </c>
      <c r="T21" s="151" t="s">
        <v>118</v>
      </c>
      <c r="U21" s="151">
        <v>2.4E-2</v>
      </c>
      <c r="V21" s="151">
        <f t="shared" si="6"/>
        <v>1.69</v>
      </c>
      <c r="W21" s="151"/>
      <c r="X21" s="148"/>
      <c r="Y21" s="148"/>
      <c r="Z21" s="148"/>
      <c r="AA21" s="148"/>
      <c r="AB21" s="148"/>
      <c r="AC21" s="148"/>
      <c r="AD21" s="148"/>
      <c r="AE21" s="148"/>
      <c r="AF21" s="148"/>
      <c r="AG21" s="148" t="s">
        <v>110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65">
        <v>14</v>
      </c>
      <c r="B22" s="166" t="s">
        <v>165</v>
      </c>
      <c r="C22" s="172" t="s">
        <v>166</v>
      </c>
      <c r="D22" s="167" t="s">
        <v>158</v>
      </c>
      <c r="E22" s="168">
        <v>70.5</v>
      </c>
      <c r="F22" s="169"/>
      <c r="G22" s="170">
        <f t="shared" si="0"/>
        <v>0</v>
      </c>
      <c r="H22" s="151">
        <v>20.170000000000002</v>
      </c>
      <c r="I22" s="151">
        <f t="shared" si="1"/>
        <v>1421.99</v>
      </c>
      <c r="J22" s="151">
        <v>1.83</v>
      </c>
      <c r="K22" s="151">
        <f t="shared" si="2"/>
        <v>129.02000000000001</v>
      </c>
      <c r="L22" s="151">
        <v>21</v>
      </c>
      <c r="M22" s="151">
        <f t="shared" si="3"/>
        <v>0</v>
      </c>
      <c r="N22" s="151">
        <v>6.1000000000000008E-4</v>
      </c>
      <c r="O22" s="151">
        <f t="shared" si="4"/>
        <v>0.04</v>
      </c>
      <c r="P22" s="151">
        <v>0</v>
      </c>
      <c r="Q22" s="151">
        <f t="shared" si="5"/>
        <v>0</v>
      </c>
      <c r="R22" s="151"/>
      <c r="S22" s="151" t="s">
        <v>109</v>
      </c>
      <c r="T22" s="151" t="s">
        <v>118</v>
      </c>
      <c r="U22" s="151">
        <v>2E-3</v>
      </c>
      <c r="V22" s="151">
        <f t="shared" si="6"/>
        <v>0.14000000000000001</v>
      </c>
      <c r="W22" s="151"/>
      <c r="X22" s="148"/>
      <c r="Y22" s="148"/>
      <c r="Z22" s="148"/>
      <c r="AA22" s="148"/>
      <c r="AB22" s="148"/>
      <c r="AC22" s="148"/>
      <c r="AD22" s="148"/>
      <c r="AE22" s="148"/>
      <c r="AF22" s="148"/>
      <c r="AG22" s="148" t="s">
        <v>110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22.5" outlineLevel="1" x14ac:dyDescent="0.2">
      <c r="A23" s="165">
        <v>15</v>
      </c>
      <c r="B23" s="166" t="s">
        <v>167</v>
      </c>
      <c r="C23" s="172" t="s">
        <v>168</v>
      </c>
      <c r="D23" s="167" t="s">
        <v>158</v>
      </c>
      <c r="E23" s="168">
        <v>70.5</v>
      </c>
      <c r="F23" s="169"/>
      <c r="G23" s="170">
        <f t="shared" si="0"/>
        <v>0</v>
      </c>
      <c r="H23" s="151">
        <v>195.93</v>
      </c>
      <c r="I23" s="151">
        <f t="shared" si="1"/>
        <v>13813.07</v>
      </c>
      <c r="J23" s="151">
        <v>50.57</v>
      </c>
      <c r="K23" s="151">
        <f t="shared" si="2"/>
        <v>3565.19</v>
      </c>
      <c r="L23" s="151">
        <v>21</v>
      </c>
      <c r="M23" s="151">
        <f t="shared" si="3"/>
        <v>0</v>
      </c>
      <c r="N23" s="151">
        <v>0.48574000000000001</v>
      </c>
      <c r="O23" s="151">
        <f t="shared" si="4"/>
        <v>34.24</v>
      </c>
      <c r="P23" s="151">
        <v>0</v>
      </c>
      <c r="Q23" s="151">
        <f t="shared" si="5"/>
        <v>0</v>
      </c>
      <c r="R23" s="151"/>
      <c r="S23" s="151" t="s">
        <v>109</v>
      </c>
      <c r="T23" s="151" t="s">
        <v>109</v>
      </c>
      <c r="U23" s="151">
        <v>5.7000000000000002E-2</v>
      </c>
      <c r="V23" s="151">
        <f t="shared" si="6"/>
        <v>4.0199999999999996</v>
      </c>
      <c r="W23" s="151"/>
      <c r="X23" s="148"/>
      <c r="Y23" s="148"/>
      <c r="Z23" s="148"/>
      <c r="AA23" s="148"/>
      <c r="AB23" s="148"/>
      <c r="AC23" s="148"/>
      <c r="AD23" s="148"/>
      <c r="AE23" s="148"/>
      <c r="AF23" s="148"/>
      <c r="AG23" s="148" t="s">
        <v>110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22.5" outlineLevel="1" x14ac:dyDescent="0.2">
      <c r="A24" s="165">
        <v>16</v>
      </c>
      <c r="B24" s="166" t="s">
        <v>169</v>
      </c>
      <c r="C24" s="172" t="s">
        <v>170</v>
      </c>
      <c r="D24" s="167" t="s">
        <v>158</v>
      </c>
      <c r="E24" s="168">
        <v>70.5</v>
      </c>
      <c r="F24" s="169"/>
      <c r="G24" s="170">
        <f t="shared" si="0"/>
        <v>0</v>
      </c>
      <c r="H24" s="151">
        <v>148.32000000000002</v>
      </c>
      <c r="I24" s="151">
        <f t="shared" si="1"/>
        <v>10456.56</v>
      </c>
      <c r="J24" s="151">
        <v>48.680000000000007</v>
      </c>
      <c r="K24" s="151">
        <f t="shared" si="2"/>
        <v>3431.94</v>
      </c>
      <c r="L24" s="151">
        <v>21</v>
      </c>
      <c r="M24" s="151">
        <f t="shared" si="3"/>
        <v>0</v>
      </c>
      <c r="N24" s="151">
        <v>0.36834</v>
      </c>
      <c r="O24" s="151">
        <f t="shared" si="4"/>
        <v>25.97</v>
      </c>
      <c r="P24" s="151">
        <v>0</v>
      </c>
      <c r="Q24" s="151">
        <f t="shared" si="5"/>
        <v>0</v>
      </c>
      <c r="R24" s="151"/>
      <c r="S24" s="151" t="s">
        <v>109</v>
      </c>
      <c r="T24" s="151" t="s">
        <v>109</v>
      </c>
      <c r="U24" s="151">
        <v>5.5E-2</v>
      </c>
      <c r="V24" s="151">
        <f t="shared" si="6"/>
        <v>3.88</v>
      </c>
      <c r="W24" s="151"/>
      <c r="X24" s="148"/>
      <c r="Y24" s="148"/>
      <c r="Z24" s="148"/>
      <c r="AA24" s="148"/>
      <c r="AB24" s="148"/>
      <c r="AC24" s="148"/>
      <c r="AD24" s="148"/>
      <c r="AE24" s="148"/>
      <c r="AF24" s="148"/>
      <c r="AG24" s="148" t="s">
        <v>110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x14ac:dyDescent="0.2">
      <c r="A25" s="153" t="s">
        <v>104</v>
      </c>
      <c r="B25" s="154" t="s">
        <v>68</v>
      </c>
      <c r="C25" s="171" t="s">
        <v>69</v>
      </c>
      <c r="D25" s="155"/>
      <c r="E25" s="156"/>
      <c r="F25" s="157"/>
      <c r="G25" s="158">
        <f>SUMIF(AG26:AG33,"&lt;&gt;NOR",G26:G33)</f>
        <v>0</v>
      </c>
      <c r="H25" s="152"/>
      <c r="I25" s="152">
        <f>SUM(I26:I33)</f>
        <v>37759.54</v>
      </c>
      <c r="J25" s="152"/>
      <c r="K25" s="152">
        <f>SUM(K26:K33)</f>
        <v>29316.260000000002</v>
      </c>
      <c r="L25" s="152"/>
      <c r="M25" s="152">
        <f>SUM(M26:M33)</f>
        <v>0</v>
      </c>
      <c r="N25" s="152"/>
      <c r="O25" s="152">
        <f>SUM(O26:O33)</f>
        <v>23.049999999999997</v>
      </c>
      <c r="P25" s="152"/>
      <c r="Q25" s="152">
        <f>SUM(Q26:Q33)</f>
        <v>0</v>
      </c>
      <c r="R25" s="152"/>
      <c r="S25" s="152"/>
      <c r="T25" s="152"/>
      <c r="U25" s="152"/>
      <c r="V25" s="152">
        <f>SUM(V26:V33)</f>
        <v>45.51</v>
      </c>
      <c r="W25" s="152"/>
      <c r="AG25" t="s">
        <v>105</v>
      </c>
    </row>
    <row r="26" spans="1:60" outlineLevel="1" x14ac:dyDescent="0.2">
      <c r="A26" s="165">
        <v>17</v>
      </c>
      <c r="B26" s="166" t="s">
        <v>241</v>
      </c>
      <c r="C26" s="172" t="s">
        <v>242</v>
      </c>
      <c r="D26" s="167" t="s">
        <v>113</v>
      </c>
      <c r="E26" s="168">
        <v>18</v>
      </c>
      <c r="F26" s="169"/>
      <c r="G26" s="170">
        <f t="shared" ref="G26:G33" si="7">ROUND(E26*F26,2)</f>
        <v>0</v>
      </c>
      <c r="H26" s="151">
        <v>0</v>
      </c>
      <c r="I26" s="151">
        <f t="shared" ref="I26:I33" si="8">ROUND(E26*H26,2)</f>
        <v>0</v>
      </c>
      <c r="J26" s="151">
        <v>480.5</v>
      </c>
      <c r="K26" s="151">
        <f t="shared" ref="K26:K33" si="9">ROUND(E26*J26,2)</f>
        <v>8649</v>
      </c>
      <c r="L26" s="151">
        <v>21</v>
      </c>
      <c r="M26" s="151">
        <f t="shared" ref="M26:M33" si="10">G26*(1+L26/100)</f>
        <v>0</v>
      </c>
      <c r="N26" s="151">
        <v>0</v>
      </c>
      <c r="O26" s="151">
        <f t="shared" ref="O26:O33" si="11">ROUND(E26*N26,2)</f>
        <v>0</v>
      </c>
      <c r="P26" s="151">
        <v>0</v>
      </c>
      <c r="Q26" s="151">
        <f t="shared" ref="Q26:Q33" si="12">ROUND(E26*P26,2)</f>
        <v>0</v>
      </c>
      <c r="R26" s="151"/>
      <c r="S26" s="151" t="s">
        <v>109</v>
      </c>
      <c r="T26" s="151" t="s">
        <v>109</v>
      </c>
      <c r="U26" s="151">
        <v>0.36500000000000005</v>
      </c>
      <c r="V26" s="151">
        <f t="shared" ref="V26:V33" si="13">ROUND(E26*U26,2)</f>
        <v>6.57</v>
      </c>
      <c r="W26" s="151"/>
      <c r="X26" s="148"/>
      <c r="Y26" s="148"/>
      <c r="Z26" s="148"/>
      <c r="AA26" s="148"/>
      <c r="AB26" s="148"/>
      <c r="AC26" s="148"/>
      <c r="AD26" s="148"/>
      <c r="AE26" s="148"/>
      <c r="AF26" s="148"/>
      <c r="AG26" s="148" t="s">
        <v>110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65">
        <v>18</v>
      </c>
      <c r="B27" s="166" t="s">
        <v>243</v>
      </c>
      <c r="C27" s="172" t="s">
        <v>244</v>
      </c>
      <c r="D27" s="167" t="s">
        <v>113</v>
      </c>
      <c r="E27" s="168">
        <v>18</v>
      </c>
      <c r="F27" s="169"/>
      <c r="G27" s="170">
        <f t="shared" si="7"/>
        <v>0</v>
      </c>
      <c r="H27" s="151">
        <v>0</v>
      </c>
      <c r="I27" s="151">
        <f t="shared" si="8"/>
        <v>0</v>
      </c>
      <c r="J27" s="151">
        <v>164.5</v>
      </c>
      <c r="K27" s="151">
        <f t="shared" si="9"/>
        <v>2961</v>
      </c>
      <c r="L27" s="151">
        <v>21</v>
      </c>
      <c r="M27" s="151">
        <f t="shared" si="10"/>
        <v>0</v>
      </c>
      <c r="N27" s="151">
        <v>0</v>
      </c>
      <c r="O27" s="151">
        <f t="shared" si="11"/>
        <v>0</v>
      </c>
      <c r="P27" s="151">
        <v>0</v>
      </c>
      <c r="Q27" s="151">
        <f t="shared" si="12"/>
        <v>0</v>
      </c>
      <c r="R27" s="151"/>
      <c r="S27" s="151" t="s">
        <v>109</v>
      </c>
      <c r="T27" s="151" t="s">
        <v>109</v>
      </c>
      <c r="U27" s="151">
        <v>0.38980000000000004</v>
      </c>
      <c r="V27" s="151">
        <f t="shared" si="13"/>
        <v>7.02</v>
      </c>
      <c r="W27" s="151"/>
      <c r="X27" s="148"/>
      <c r="Y27" s="148"/>
      <c r="Z27" s="148"/>
      <c r="AA27" s="148"/>
      <c r="AB27" s="148"/>
      <c r="AC27" s="148"/>
      <c r="AD27" s="148"/>
      <c r="AE27" s="148"/>
      <c r="AF27" s="148"/>
      <c r="AG27" s="148" t="s">
        <v>110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65">
        <v>19</v>
      </c>
      <c r="B28" s="166" t="s">
        <v>152</v>
      </c>
      <c r="C28" s="172" t="s">
        <v>153</v>
      </c>
      <c r="D28" s="167" t="s">
        <v>113</v>
      </c>
      <c r="E28" s="168">
        <v>18</v>
      </c>
      <c r="F28" s="169"/>
      <c r="G28" s="170">
        <f t="shared" si="7"/>
        <v>0</v>
      </c>
      <c r="H28" s="151">
        <v>0</v>
      </c>
      <c r="I28" s="151">
        <f t="shared" si="8"/>
        <v>0</v>
      </c>
      <c r="J28" s="151">
        <v>105.5</v>
      </c>
      <c r="K28" s="151">
        <f t="shared" si="9"/>
        <v>1899</v>
      </c>
      <c r="L28" s="151">
        <v>21</v>
      </c>
      <c r="M28" s="151">
        <f t="shared" si="10"/>
        <v>0</v>
      </c>
      <c r="N28" s="151">
        <v>0</v>
      </c>
      <c r="O28" s="151">
        <f t="shared" si="11"/>
        <v>0</v>
      </c>
      <c r="P28" s="151">
        <v>0</v>
      </c>
      <c r="Q28" s="151">
        <f t="shared" si="12"/>
        <v>0</v>
      </c>
      <c r="R28" s="151"/>
      <c r="S28" s="151" t="s">
        <v>109</v>
      </c>
      <c r="T28" s="151" t="s">
        <v>109</v>
      </c>
      <c r="U28" s="151">
        <v>1.1000000000000001E-2</v>
      </c>
      <c r="V28" s="151">
        <f t="shared" si="13"/>
        <v>0.2</v>
      </c>
      <c r="W28" s="151"/>
      <c r="X28" s="148"/>
      <c r="Y28" s="148"/>
      <c r="Z28" s="148"/>
      <c r="AA28" s="148"/>
      <c r="AB28" s="148"/>
      <c r="AC28" s="148"/>
      <c r="AD28" s="148"/>
      <c r="AE28" s="148"/>
      <c r="AF28" s="148"/>
      <c r="AG28" s="148" t="s">
        <v>110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65">
        <v>20</v>
      </c>
      <c r="B29" s="166" t="s">
        <v>154</v>
      </c>
      <c r="C29" s="172" t="s">
        <v>155</v>
      </c>
      <c r="D29" s="167" t="s">
        <v>113</v>
      </c>
      <c r="E29" s="168">
        <v>18</v>
      </c>
      <c r="F29" s="169"/>
      <c r="G29" s="170">
        <f t="shared" si="7"/>
        <v>0</v>
      </c>
      <c r="H29" s="151">
        <v>0</v>
      </c>
      <c r="I29" s="151">
        <f t="shared" si="8"/>
        <v>0</v>
      </c>
      <c r="J29" s="151">
        <v>16.3</v>
      </c>
      <c r="K29" s="151">
        <f t="shared" si="9"/>
        <v>293.39999999999998</v>
      </c>
      <c r="L29" s="151">
        <v>21</v>
      </c>
      <c r="M29" s="151">
        <f t="shared" si="10"/>
        <v>0</v>
      </c>
      <c r="N29" s="151">
        <v>0</v>
      </c>
      <c r="O29" s="151">
        <f t="shared" si="11"/>
        <v>0</v>
      </c>
      <c r="P29" s="151">
        <v>0</v>
      </c>
      <c r="Q29" s="151">
        <f t="shared" si="12"/>
        <v>0</v>
      </c>
      <c r="R29" s="151"/>
      <c r="S29" s="151" t="s">
        <v>109</v>
      </c>
      <c r="T29" s="151" t="s">
        <v>109</v>
      </c>
      <c r="U29" s="151">
        <v>9.0000000000000011E-3</v>
      </c>
      <c r="V29" s="151">
        <f t="shared" si="13"/>
        <v>0.16</v>
      </c>
      <c r="W29" s="151"/>
      <c r="X29" s="148"/>
      <c r="Y29" s="148"/>
      <c r="Z29" s="148"/>
      <c r="AA29" s="148"/>
      <c r="AB29" s="148"/>
      <c r="AC29" s="148"/>
      <c r="AD29" s="148"/>
      <c r="AE29" s="148"/>
      <c r="AF29" s="148"/>
      <c r="AG29" s="148" t="s">
        <v>110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65">
        <v>21</v>
      </c>
      <c r="B30" s="166" t="s">
        <v>245</v>
      </c>
      <c r="C30" s="172" t="s">
        <v>246</v>
      </c>
      <c r="D30" s="167" t="s">
        <v>158</v>
      </c>
      <c r="E30" s="168">
        <v>12</v>
      </c>
      <c r="F30" s="169"/>
      <c r="G30" s="170">
        <f t="shared" si="7"/>
        <v>0</v>
      </c>
      <c r="H30" s="151">
        <v>0</v>
      </c>
      <c r="I30" s="151">
        <f t="shared" si="8"/>
        <v>0</v>
      </c>
      <c r="J30" s="151">
        <v>45.7</v>
      </c>
      <c r="K30" s="151">
        <f t="shared" si="9"/>
        <v>548.4</v>
      </c>
      <c r="L30" s="151">
        <v>21</v>
      </c>
      <c r="M30" s="151">
        <f t="shared" si="10"/>
        <v>0</v>
      </c>
      <c r="N30" s="151">
        <v>0</v>
      </c>
      <c r="O30" s="151">
        <f t="shared" si="11"/>
        <v>0</v>
      </c>
      <c r="P30" s="151">
        <v>0</v>
      </c>
      <c r="Q30" s="151">
        <f t="shared" si="12"/>
        <v>0</v>
      </c>
      <c r="R30" s="151"/>
      <c r="S30" s="151" t="s">
        <v>109</v>
      </c>
      <c r="T30" s="151" t="s">
        <v>109</v>
      </c>
      <c r="U30" s="151">
        <v>9.6000000000000002E-2</v>
      </c>
      <c r="V30" s="151">
        <f t="shared" si="13"/>
        <v>1.1499999999999999</v>
      </c>
      <c r="W30" s="151"/>
      <c r="X30" s="148"/>
      <c r="Y30" s="148"/>
      <c r="Z30" s="148"/>
      <c r="AA30" s="148"/>
      <c r="AB30" s="148"/>
      <c r="AC30" s="148"/>
      <c r="AD30" s="148"/>
      <c r="AE30" s="148"/>
      <c r="AF30" s="148"/>
      <c r="AG30" s="148" t="s">
        <v>110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65">
        <v>22</v>
      </c>
      <c r="B31" s="166" t="s">
        <v>247</v>
      </c>
      <c r="C31" s="172" t="s">
        <v>248</v>
      </c>
      <c r="D31" s="167" t="s">
        <v>116</v>
      </c>
      <c r="E31" s="168">
        <v>10</v>
      </c>
      <c r="F31" s="169"/>
      <c r="G31" s="170">
        <f t="shared" si="7"/>
        <v>0</v>
      </c>
      <c r="H31" s="151">
        <v>767.59</v>
      </c>
      <c r="I31" s="151">
        <f t="shared" si="8"/>
        <v>7675.9</v>
      </c>
      <c r="J31" s="151">
        <v>1044.4100000000001</v>
      </c>
      <c r="K31" s="151">
        <f t="shared" si="9"/>
        <v>10444.1</v>
      </c>
      <c r="L31" s="151">
        <v>21</v>
      </c>
      <c r="M31" s="151">
        <f t="shared" si="10"/>
        <v>0</v>
      </c>
      <c r="N31" s="151">
        <v>0.95185000000000008</v>
      </c>
      <c r="O31" s="151">
        <f t="shared" si="11"/>
        <v>9.52</v>
      </c>
      <c r="P31" s="151">
        <v>0</v>
      </c>
      <c r="Q31" s="151">
        <f t="shared" si="12"/>
        <v>0</v>
      </c>
      <c r="R31" s="151"/>
      <c r="S31" s="151" t="s">
        <v>109</v>
      </c>
      <c r="T31" s="151" t="s">
        <v>109</v>
      </c>
      <c r="U31" s="151">
        <v>1.9480000000000002</v>
      </c>
      <c r="V31" s="151">
        <f t="shared" si="13"/>
        <v>19.48</v>
      </c>
      <c r="W31" s="151"/>
      <c r="X31" s="148"/>
      <c r="Y31" s="148"/>
      <c r="Z31" s="148"/>
      <c r="AA31" s="148"/>
      <c r="AB31" s="148"/>
      <c r="AC31" s="148"/>
      <c r="AD31" s="148"/>
      <c r="AE31" s="148"/>
      <c r="AF31" s="148"/>
      <c r="AG31" s="148" t="s">
        <v>110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65">
        <v>23</v>
      </c>
      <c r="B32" s="166" t="s">
        <v>249</v>
      </c>
      <c r="C32" s="172" t="s">
        <v>250</v>
      </c>
      <c r="D32" s="167" t="s">
        <v>113</v>
      </c>
      <c r="E32" s="168">
        <v>3</v>
      </c>
      <c r="F32" s="169"/>
      <c r="G32" s="170">
        <f t="shared" si="7"/>
        <v>0</v>
      </c>
      <c r="H32" s="151">
        <v>2187.88</v>
      </c>
      <c r="I32" s="151">
        <f t="shared" si="8"/>
        <v>6563.64</v>
      </c>
      <c r="J32" s="151">
        <v>1507.1200000000001</v>
      </c>
      <c r="K32" s="151">
        <f t="shared" si="9"/>
        <v>4521.3599999999997</v>
      </c>
      <c r="L32" s="151">
        <v>21</v>
      </c>
      <c r="M32" s="151">
        <f t="shared" si="10"/>
        <v>0</v>
      </c>
      <c r="N32" s="151">
        <v>2.5353800000000004</v>
      </c>
      <c r="O32" s="151">
        <f t="shared" si="11"/>
        <v>7.61</v>
      </c>
      <c r="P32" s="151">
        <v>0</v>
      </c>
      <c r="Q32" s="151">
        <f t="shared" si="12"/>
        <v>0</v>
      </c>
      <c r="R32" s="151"/>
      <c r="S32" s="151" t="s">
        <v>109</v>
      </c>
      <c r="T32" s="151" t="s">
        <v>109</v>
      </c>
      <c r="U32" s="151">
        <v>3.6440000000000001</v>
      </c>
      <c r="V32" s="151">
        <f t="shared" si="13"/>
        <v>10.93</v>
      </c>
      <c r="W32" s="151"/>
      <c r="X32" s="148"/>
      <c r="Y32" s="148"/>
      <c r="Z32" s="148"/>
      <c r="AA32" s="148"/>
      <c r="AB32" s="148"/>
      <c r="AC32" s="148"/>
      <c r="AD32" s="148"/>
      <c r="AE32" s="148"/>
      <c r="AF32" s="148"/>
      <c r="AG32" s="148" t="s">
        <v>110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59">
        <v>24</v>
      </c>
      <c r="B33" s="160" t="s">
        <v>251</v>
      </c>
      <c r="C33" s="173" t="s">
        <v>252</v>
      </c>
      <c r="D33" s="161" t="s">
        <v>108</v>
      </c>
      <c r="E33" s="162">
        <v>4</v>
      </c>
      <c r="F33" s="163"/>
      <c r="G33" s="164">
        <f t="shared" si="7"/>
        <v>0</v>
      </c>
      <c r="H33" s="151">
        <v>5880</v>
      </c>
      <c r="I33" s="151">
        <f t="shared" si="8"/>
        <v>23520</v>
      </c>
      <c r="J33" s="151">
        <v>0</v>
      </c>
      <c r="K33" s="151">
        <f t="shared" si="9"/>
        <v>0</v>
      </c>
      <c r="L33" s="151">
        <v>21</v>
      </c>
      <c r="M33" s="151">
        <f t="shared" si="10"/>
        <v>0</v>
      </c>
      <c r="N33" s="151">
        <v>1.4800000000000002</v>
      </c>
      <c r="O33" s="151">
        <f t="shared" si="11"/>
        <v>5.92</v>
      </c>
      <c r="P33" s="151">
        <v>0</v>
      </c>
      <c r="Q33" s="151">
        <f t="shared" si="12"/>
        <v>0</v>
      </c>
      <c r="R33" s="151" t="s">
        <v>117</v>
      </c>
      <c r="S33" s="151" t="s">
        <v>109</v>
      </c>
      <c r="T33" s="151" t="s">
        <v>118</v>
      </c>
      <c r="U33" s="151">
        <v>0</v>
      </c>
      <c r="V33" s="151">
        <f t="shared" si="13"/>
        <v>0</v>
      </c>
      <c r="W33" s="151"/>
      <c r="X33" s="148"/>
      <c r="Y33" s="148"/>
      <c r="Z33" s="148"/>
      <c r="AA33" s="148"/>
      <c r="AB33" s="148"/>
      <c r="AC33" s="148"/>
      <c r="AD33" s="148"/>
      <c r="AE33" s="148"/>
      <c r="AF33" s="148"/>
      <c r="AG33" s="148" t="s">
        <v>119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x14ac:dyDescent="0.2">
      <c r="A34" s="5"/>
      <c r="B34" s="6"/>
      <c r="C34" s="174"/>
      <c r="D34" s="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AE34">
        <v>15</v>
      </c>
      <c r="AF34">
        <v>21</v>
      </c>
    </row>
    <row r="35" spans="1:60" x14ac:dyDescent="0.2">
      <c r="C35" s="175"/>
      <c r="D35" s="139"/>
      <c r="AG35" t="s">
        <v>239</v>
      </c>
    </row>
    <row r="36" spans="1:60" x14ac:dyDescent="0.2">
      <c r="D36" s="139"/>
    </row>
    <row r="37" spans="1:60" x14ac:dyDescent="0.2">
      <c r="D37" s="139"/>
    </row>
    <row r="38" spans="1:60" x14ac:dyDescent="0.2">
      <c r="D38" s="139"/>
    </row>
    <row r="39" spans="1:60" x14ac:dyDescent="0.2">
      <c r="D39" s="139"/>
    </row>
    <row r="40" spans="1:60" x14ac:dyDescent="0.2">
      <c r="D40" s="139"/>
    </row>
    <row r="41" spans="1:60" x14ac:dyDescent="0.2">
      <c r="D41" s="139"/>
    </row>
    <row r="42" spans="1:60" x14ac:dyDescent="0.2">
      <c r="D42" s="139"/>
    </row>
    <row r="43" spans="1:60" x14ac:dyDescent="0.2">
      <c r="D43" s="139"/>
    </row>
    <row r="44" spans="1:60" x14ac:dyDescent="0.2">
      <c r="D44" s="139"/>
    </row>
    <row r="45" spans="1:60" x14ac:dyDescent="0.2">
      <c r="D45" s="139"/>
    </row>
    <row r="46" spans="1:60" x14ac:dyDescent="0.2">
      <c r="D46" s="139"/>
    </row>
    <row r="47" spans="1:60" x14ac:dyDescent="0.2">
      <c r="D47" s="139"/>
    </row>
    <row r="48" spans="1:60" x14ac:dyDescent="0.2">
      <c r="D48" s="139"/>
    </row>
    <row r="49" spans="4:4" x14ac:dyDescent="0.2">
      <c r="D49" s="139"/>
    </row>
    <row r="50" spans="4:4" x14ac:dyDescent="0.2">
      <c r="D50" s="139"/>
    </row>
    <row r="51" spans="4:4" x14ac:dyDescent="0.2">
      <c r="D51" s="139"/>
    </row>
    <row r="52" spans="4:4" x14ac:dyDescent="0.2">
      <c r="D52" s="139"/>
    </row>
    <row r="53" spans="4:4" x14ac:dyDescent="0.2">
      <c r="D53" s="139"/>
    </row>
    <row r="54" spans="4:4" x14ac:dyDescent="0.2">
      <c r="D54" s="139"/>
    </row>
    <row r="55" spans="4:4" x14ac:dyDescent="0.2">
      <c r="D55" s="139"/>
    </row>
    <row r="56" spans="4:4" x14ac:dyDescent="0.2">
      <c r="D56" s="139"/>
    </row>
    <row r="57" spans="4:4" x14ac:dyDescent="0.2">
      <c r="D57" s="139"/>
    </row>
    <row r="58" spans="4:4" x14ac:dyDescent="0.2">
      <c r="D58" s="139"/>
    </row>
    <row r="59" spans="4:4" x14ac:dyDescent="0.2">
      <c r="D59" s="139"/>
    </row>
    <row r="60" spans="4:4" x14ac:dyDescent="0.2">
      <c r="D60" s="139"/>
    </row>
    <row r="61" spans="4:4" x14ac:dyDescent="0.2">
      <c r="D61" s="139"/>
    </row>
    <row r="62" spans="4:4" x14ac:dyDescent="0.2">
      <c r="D62" s="139"/>
    </row>
    <row r="63" spans="4:4" x14ac:dyDescent="0.2">
      <c r="D63" s="139"/>
    </row>
    <row r="64" spans="4:4" x14ac:dyDescent="0.2">
      <c r="D64" s="139"/>
    </row>
    <row r="65" spans="4:4" x14ac:dyDescent="0.2">
      <c r="D65" s="139"/>
    </row>
    <row r="66" spans="4:4" x14ac:dyDescent="0.2">
      <c r="D66" s="139"/>
    </row>
    <row r="67" spans="4:4" x14ac:dyDescent="0.2">
      <c r="D67" s="139"/>
    </row>
    <row r="68" spans="4:4" x14ac:dyDescent="0.2">
      <c r="D68" s="139"/>
    </row>
    <row r="69" spans="4:4" x14ac:dyDescent="0.2">
      <c r="D69" s="139"/>
    </row>
    <row r="70" spans="4:4" x14ac:dyDescent="0.2">
      <c r="D70" s="139"/>
    </row>
    <row r="71" spans="4:4" x14ac:dyDescent="0.2">
      <c r="D71" s="139"/>
    </row>
    <row r="72" spans="4:4" x14ac:dyDescent="0.2">
      <c r="D72" s="139"/>
    </row>
    <row r="73" spans="4:4" x14ac:dyDescent="0.2">
      <c r="D73" s="139"/>
    </row>
    <row r="74" spans="4:4" x14ac:dyDescent="0.2">
      <c r="D74" s="139"/>
    </row>
    <row r="75" spans="4:4" x14ac:dyDescent="0.2">
      <c r="D75" s="139"/>
    </row>
    <row r="76" spans="4:4" x14ac:dyDescent="0.2">
      <c r="D76" s="139"/>
    </row>
    <row r="77" spans="4:4" x14ac:dyDescent="0.2">
      <c r="D77" s="139"/>
    </row>
    <row r="78" spans="4:4" x14ac:dyDescent="0.2">
      <c r="D78" s="139"/>
    </row>
    <row r="79" spans="4:4" x14ac:dyDescent="0.2">
      <c r="D79" s="139"/>
    </row>
    <row r="80" spans="4:4" x14ac:dyDescent="0.2">
      <c r="D80" s="139"/>
    </row>
    <row r="81" spans="4:4" x14ac:dyDescent="0.2">
      <c r="D81" s="139"/>
    </row>
    <row r="82" spans="4:4" x14ac:dyDescent="0.2">
      <c r="D82" s="139"/>
    </row>
    <row r="83" spans="4:4" x14ac:dyDescent="0.2">
      <c r="D83" s="139"/>
    </row>
    <row r="84" spans="4:4" x14ac:dyDescent="0.2">
      <c r="D84" s="139"/>
    </row>
    <row r="85" spans="4:4" x14ac:dyDescent="0.2">
      <c r="D85" s="139"/>
    </row>
    <row r="86" spans="4:4" x14ac:dyDescent="0.2">
      <c r="D86" s="139"/>
    </row>
    <row r="87" spans="4:4" x14ac:dyDescent="0.2">
      <c r="D87" s="139"/>
    </row>
    <row r="88" spans="4:4" x14ac:dyDescent="0.2">
      <c r="D88" s="139"/>
    </row>
    <row r="89" spans="4:4" x14ac:dyDescent="0.2">
      <c r="D89" s="139"/>
    </row>
    <row r="90" spans="4:4" x14ac:dyDescent="0.2">
      <c r="D90" s="139"/>
    </row>
    <row r="91" spans="4:4" x14ac:dyDescent="0.2">
      <c r="D91" s="139"/>
    </row>
    <row r="92" spans="4:4" x14ac:dyDescent="0.2">
      <c r="D92" s="139"/>
    </row>
    <row r="93" spans="4:4" x14ac:dyDescent="0.2">
      <c r="D93" s="139"/>
    </row>
    <row r="94" spans="4:4" x14ac:dyDescent="0.2">
      <c r="D94" s="139"/>
    </row>
    <row r="95" spans="4:4" x14ac:dyDescent="0.2">
      <c r="D95" s="139"/>
    </row>
    <row r="96" spans="4:4" x14ac:dyDescent="0.2">
      <c r="D96" s="139"/>
    </row>
    <row r="97" spans="4:4" x14ac:dyDescent="0.2">
      <c r="D97" s="139"/>
    </row>
    <row r="98" spans="4:4" x14ac:dyDescent="0.2">
      <c r="D98" s="139"/>
    </row>
    <row r="99" spans="4:4" x14ac:dyDescent="0.2">
      <c r="D99" s="139"/>
    </row>
    <row r="100" spans="4:4" x14ac:dyDescent="0.2">
      <c r="D100" s="139"/>
    </row>
    <row r="101" spans="4:4" x14ac:dyDescent="0.2">
      <c r="D101" s="139"/>
    </row>
    <row r="102" spans="4:4" x14ac:dyDescent="0.2">
      <c r="D102" s="139"/>
    </row>
    <row r="103" spans="4:4" x14ac:dyDescent="0.2">
      <c r="D103" s="139"/>
    </row>
    <row r="104" spans="4:4" x14ac:dyDescent="0.2">
      <c r="D104" s="139"/>
    </row>
    <row r="105" spans="4:4" x14ac:dyDescent="0.2">
      <c r="D105" s="139"/>
    </row>
    <row r="106" spans="4:4" x14ac:dyDescent="0.2">
      <c r="D106" s="139"/>
    </row>
    <row r="107" spans="4:4" x14ac:dyDescent="0.2">
      <c r="D107" s="139"/>
    </row>
    <row r="108" spans="4:4" x14ac:dyDescent="0.2">
      <c r="D108" s="139"/>
    </row>
    <row r="109" spans="4:4" x14ac:dyDescent="0.2">
      <c r="D109" s="139"/>
    </row>
    <row r="110" spans="4:4" x14ac:dyDescent="0.2">
      <c r="D110" s="139"/>
    </row>
    <row r="111" spans="4:4" x14ac:dyDescent="0.2">
      <c r="D111" s="139"/>
    </row>
    <row r="112" spans="4:4" x14ac:dyDescent="0.2">
      <c r="D112" s="139"/>
    </row>
    <row r="113" spans="4:4" x14ac:dyDescent="0.2">
      <c r="D113" s="139"/>
    </row>
    <row r="114" spans="4:4" x14ac:dyDescent="0.2">
      <c r="D114" s="139"/>
    </row>
    <row r="115" spans="4:4" x14ac:dyDescent="0.2">
      <c r="D115" s="139"/>
    </row>
    <row r="116" spans="4:4" x14ac:dyDescent="0.2">
      <c r="D116" s="139"/>
    </row>
    <row r="117" spans="4:4" x14ac:dyDescent="0.2">
      <c r="D117" s="139"/>
    </row>
    <row r="118" spans="4:4" x14ac:dyDescent="0.2">
      <c r="D118" s="139"/>
    </row>
    <row r="119" spans="4:4" x14ac:dyDescent="0.2">
      <c r="D119" s="139"/>
    </row>
    <row r="120" spans="4:4" x14ac:dyDescent="0.2">
      <c r="D120" s="139"/>
    </row>
    <row r="121" spans="4:4" x14ac:dyDescent="0.2">
      <c r="D121" s="139"/>
    </row>
    <row r="122" spans="4:4" x14ac:dyDescent="0.2">
      <c r="D122" s="139"/>
    </row>
    <row r="123" spans="4:4" x14ac:dyDescent="0.2">
      <c r="D123" s="139"/>
    </row>
    <row r="124" spans="4:4" x14ac:dyDescent="0.2">
      <c r="D124" s="139"/>
    </row>
    <row r="125" spans="4:4" x14ac:dyDescent="0.2">
      <c r="D125" s="139"/>
    </row>
    <row r="126" spans="4:4" x14ac:dyDescent="0.2">
      <c r="D126" s="139"/>
    </row>
    <row r="127" spans="4:4" x14ac:dyDescent="0.2">
      <c r="D127" s="139"/>
    </row>
    <row r="128" spans="4:4" x14ac:dyDescent="0.2">
      <c r="D128" s="139"/>
    </row>
    <row r="129" spans="4:4" x14ac:dyDescent="0.2">
      <c r="D129" s="139"/>
    </row>
    <row r="130" spans="4:4" x14ac:dyDescent="0.2">
      <c r="D130" s="139"/>
    </row>
    <row r="131" spans="4:4" x14ac:dyDescent="0.2">
      <c r="D131" s="139"/>
    </row>
    <row r="132" spans="4:4" x14ac:dyDescent="0.2">
      <c r="D132" s="139"/>
    </row>
    <row r="133" spans="4:4" x14ac:dyDescent="0.2">
      <c r="D133" s="139"/>
    </row>
    <row r="134" spans="4:4" x14ac:dyDescent="0.2">
      <c r="D134" s="139"/>
    </row>
    <row r="135" spans="4:4" x14ac:dyDescent="0.2">
      <c r="D135" s="139"/>
    </row>
    <row r="136" spans="4:4" x14ac:dyDescent="0.2">
      <c r="D136" s="139"/>
    </row>
    <row r="137" spans="4:4" x14ac:dyDescent="0.2">
      <c r="D137" s="139"/>
    </row>
    <row r="138" spans="4:4" x14ac:dyDescent="0.2">
      <c r="D138" s="139"/>
    </row>
    <row r="139" spans="4:4" x14ac:dyDescent="0.2">
      <c r="D139" s="139"/>
    </row>
    <row r="140" spans="4:4" x14ac:dyDescent="0.2">
      <c r="D140" s="139"/>
    </row>
    <row r="141" spans="4:4" x14ac:dyDescent="0.2">
      <c r="D141" s="139"/>
    </row>
    <row r="142" spans="4:4" x14ac:dyDescent="0.2">
      <c r="D142" s="139"/>
    </row>
    <row r="143" spans="4:4" x14ac:dyDescent="0.2">
      <c r="D143" s="139"/>
    </row>
    <row r="144" spans="4:4" x14ac:dyDescent="0.2">
      <c r="D144" s="139"/>
    </row>
    <row r="145" spans="4:4" x14ac:dyDescent="0.2">
      <c r="D145" s="139"/>
    </row>
    <row r="146" spans="4:4" x14ac:dyDescent="0.2">
      <c r="D146" s="139"/>
    </row>
    <row r="147" spans="4:4" x14ac:dyDescent="0.2">
      <c r="D147" s="139"/>
    </row>
    <row r="148" spans="4:4" x14ac:dyDescent="0.2">
      <c r="D148" s="139"/>
    </row>
    <row r="149" spans="4:4" x14ac:dyDescent="0.2">
      <c r="D149" s="139"/>
    </row>
    <row r="150" spans="4:4" x14ac:dyDescent="0.2">
      <c r="D150" s="139"/>
    </row>
    <row r="151" spans="4:4" x14ac:dyDescent="0.2">
      <c r="D151" s="139"/>
    </row>
    <row r="152" spans="4:4" x14ac:dyDescent="0.2">
      <c r="D152" s="139"/>
    </row>
    <row r="153" spans="4:4" x14ac:dyDescent="0.2">
      <c r="D153" s="139"/>
    </row>
    <row r="154" spans="4:4" x14ac:dyDescent="0.2">
      <c r="D154" s="139"/>
    </row>
    <row r="155" spans="4:4" x14ac:dyDescent="0.2">
      <c r="D155" s="139"/>
    </row>
    <row r="156" spans="4:4" x14ac:dyDescent="0.2">
      <c r="D156" s="139"/>
    </row>
    <row r="157" spans="4:4" x14ac:dyDescent="0.2">
      <c r="D157" s="139"/>
    </row>
    <row r="158" spans="4:4" x14ac:dyDescent="0.2">
      <c r="D158" s="139"/>
    </row>
    <row r="159" spans="4:4" x14ac:dyDescent="0.2">
      <c r="D159" s="139"/>
    </row>
    <row r="160" spans="4:4" x14ac:dyDescent="0.2">
      <c r="D160" s="139"/>
    </row>
    <row r="161" spans="4:4" x14ac:dyDescent="0.2">
      <c r="D161" s="139"/>
    </row>
    <row r="162" spans="4:4" x14ac:dyDescent="0.2">
      <c r="D162" s="139"/>
    </row>
    <row r="163" spans="4:4" x14ac:dyDescent="0.2">
      <c r="D163" s="139"/>
    </row>
    <row r="164" spans="4:4" x14ac:dyDescent="0.2">
      <c r="D164" s="139"/>
    </row>
    <row r="165" spans="4:4" x14ac:dyDescent="0.2">
      <c r="D165" s="139"/>
    </row>
    <row r="166" spans="4:4" x14ac:dyDescent="0.2">
      <c r="D166" s="139"/>
    </row>
    <row r="167" spans="4:4" x14ac:dyDescent="0.2">
      <c r="D167" s="139"/>
    </row>
    <row r="168" spans="4:4" x14ac:dyDescent="0.2">
      <c r="D168" s="139"/>
    </row>
    <row r="169" spans="4:4" x14ac:dyDescent="0.2">
      <c r="D169" s="139"/>
    </row>
    <row r="170" spans="4:4" x14ac:dyDescent="0.2">
      <c r="D170" s="139"/>
    </row>
    <row r="171" spans="4:4" x14ac:dyDescent="0.2">
      <c r="D171" s="139"/>
    </row>
    <row r="172" spans="4:4" x14ac:dyDescent="0.2">
      <c r="D172" s="139"/>
    </row>
    <row r="173" spans="4:4" x14ac:dyDescent="0.2">
      <c r="D173" s="139"/>
    </row>
    <row r="174" spans="4:4" x14ac:dyDescent="0.2">
      <c r="D174" s="139"/>
    </row>
    <row r="175" spans="4:4" x14ac:dyDescent="0.2">
      <c r="D175" s="139"/>
    </row>
    <row r="176" spans="4:4" x14ac:dyDescent="0.2">
      <c r="D176" s="139"/>
    </row>
    <row r="177" spans="4:4" x14ac:dyDescent="0.2">
      <c r="D177" s="139"/>
    </row>
    <row r="178" spans="4:4" x14ac:dyDescent="0.2">
      <c r="D178" s="139"/>
    </row>
    <row r="179" spans="4:4" x14ac:dyDescent="0.2">
      <c r="D179" s="139"/>
    </row>
    <row r="180" spans="4:4" x14ac:dyDescent="0.2">
      <c r="D180" s="139"/>
    </row>
    <row r="181" spans="4:4" x14ac:dyDescent="0.2">
      <c r="D181" s="139"/>
    </row>
    <row r="182" spans="4:4" x14ac:dyDescent="0.2">
      <c r="D182" s="139"/>
    </row>
    <row r="183" spans="4:4" x14ac:dyDescent="0.2">
      <c r="D183" s="139"/>
    </row>
    <row r="184" spans="4:4" x14ac:dyDescent="0.2">
      <c r="D184" s="139"/>
    </row>
    <row r="185" spans="4:4" x14ac:dyDescent="0.2">
      <c r="D185" s="139"/>
    </row>
    <row r="186" spans="4:4" x14ac:dyDescent="0.2">
      <c r="D186" s="139"/>
    </row>
    <row r="187" spans="4:4" x14ac:dyDescent="0.2">
      <c r="D187" s="139"/>
    </row>
    <row r="188" spans="4:4" x14ac:dyDescent="0.2">
      <c r="D188" s="139"/>
    </row>
    <row r="189" spans="4:4" x14ac:dyDescent="0.2">
      <c r="D189" s="139"/>
    </row>
    <row r="190" spans="4:4" x14ac:dyDescent="0.2">
      <c r="D190" s="139"/>
    </row>
    <row r="191" spans="4:4" x14ac:dyDescent="0.2">
      <c r="D191" s="139"/>
    </row>
    <row r="192" spans="4:4" x14ac:dyDescent="0.2">
      <c r="D192" s="139"/>
    </row>
    <row r="193" spans="4:4" x14ac:dyDescent="0.2">
      <c r="D193" s="139"/>
    </row>
    <row r="194" spans="4:4" x14ac:dyDescent="0.2">
      <c r="D194" s="139"/>
    </row>
    <row r="195" spans="4:4" x14ac:dyDescent="0.2">
      <c r="D195" s="139"/>
    </row>
    <row r="196" spans="4:4" x14ac:dyDescent="0.2">
      <c r="D196" s="139"/>
    </row>
    <row r="197" spans="4:4" x14ac:dyDescent="0.2">
      <c r="D197" s="139"/>
    </row>
    <row r="198" spans="4:4" x14ac:dyDescent="0.2">
      <c r="D198" s="139"/>
    </row>
    <row r="199" spans="4:4" x14ac:dyDescent="0.2">
      <c r="D199" s="139"/>
    </row>
    <row r="200" spans="4:4" x14ac:dyDescent="0.2">
      <c r="D200" s="139"/>
    </row>
    <row r="201" spans="4:4" x14ac:dyDescent="0.2">
      <c r="D201" s="139"/>
    </row>
    <row r="202" spans="4:4" x14ac:dyDescent="0.2">
      <c r="D202" s="139"/>
    </row>
    <row r="203" spans="4:4" x14ac:dyDescent="0.2">
      <c r="D203" s="139"/>
    </row>
    <row r="204" spans="4:4" x14ac:dyDescent="0.2">
      <c r="D204" s="139"/>
    </row>
    <row r="205" spans="4:4" x14ac:dyDescent="0.2">
      <c r="D205" s="139"/>
    </row>
    <row r="206" spans="4:4" x14ac:dyDescent="0.2">
      <c r="D206" s="139"/>
    </row>
    <row r="207" spans="4:4" x14ac:dyDescent="0.2">
      <c r="D207" s="139"/>
    </row>
    <row r="208" spans="4:4" x14ac:dyDescent="0.2">
      <c r="D208" s="139"/>
    </row>
    <row r="209" spans="4:4" x14ac:dyDescent="0.2">
      <c r="D209" s="139"/>
    </row>
    <row r="210" spans="4:4" x14ac:dyDescent="0.2">
      <c r="D210" s="139"/>
    </row>
    <row r="211" spans="4:4" x14ac:dyDescent="0.2">
      <c r="D211" s="139"/>
    </row>
    <row r="212" spans="4:4" x14ac:dyDescent="0.2">
      <c r="D212" s="139"/>
    </row>
    <row r="213" spans="4:4" x14ac:dyDescent="0.2">
      <c r="D213" s="139"/>
    </row>
    <row r="214" spans="4:4" x14ac:dyDescent="0.2">
      <c r="D214" s="139"/>
    </row>
    <row r="215" spans="4:4" x14ac:dyDescent="0.2">
      <c r="D215" s="139"/>
    </row>
    <row r="216" spans="4:4" x14ac:dyDescent="0.2">
      <c r="D216" s="139"/>
    </row>
    <row r="217" spans="4:4" x14ac:dyDescent="0.2">
      <c r="D217" s="139"/>
    </row>
    <row r="218" spans="4:4" x14ac:dyDescent="0.2">
      <c r="D218" s="139"/>
    </row>
    <row r="219" spans="4:4" x14ac:dyDescent="0.2">
      <c r="D219" s="139"/>
    </row>
    <row r="220" spans="4:4" x14ac:dyDescent="0.2">
      <c r="D220" s="139"/>
    </row>
    <row r="221" spans="4:4" x14ac:dyDescent="0.2">
      <c r="D221" s="139"/>
    </row>
    <row r="222" spans="4:4" x14ac:dyDescent="0.2">
      <c r="D222" s="139"/>
    </row>
    <row r="223" spans="4:4" x14ac:dyDescent="0.2">
      <c r="D223" s="139"/>
    </row>
    <row r="224" spans="4:4" x14ac:dyDescent="0.2">
      <c r="D224" s="139"/>
    </row>
    <row r="225" spans="4:4" x14ac:dyDescent="0.2">
      <c r="D225" s="139"/>
    </row>
    <row r="226" spans="4:4" x14ac:dyDescent="0.2">
      <c r="D226" s="139"/>
    </row>
    <row r="227" spans="4:4" x14ac:dyDescent="0.2">
      <c r="D227" s="139"/>
    </row>
    <row r="228" spans="4:4" x14ac:dyDescent="0.2">
      <c r="D228" s="139"/>
    </row>
    <row r="229" spans="4:4" x14ac:dyDescent="0.2">
      <c r="D229" s="139"/>
    </row>
    <row r="230" spans="4:4" x14ac:dyDescent="0.2">
      <c r="D230" s="139"/>
    </row>
    <row r="231" spans="4:4" x14ac:dyDescent="0.2">
      <c r="D231" s="139"/>
    </row>
    <row r="232" spans="4:4" x14ac:dyDescent="0.2">
      <c r="D232" s="139"/>
    </row>
    <row r="233" spans="4:4" x14ac:dyDescent="0.2">
      <c r="D233" s="139"/>
    </row>
    <row r="234" spans="4:4" x14ac:dyDescent="0.2">
      <c r="D234" s="139"/>
    </row>
    <row r="235" spans="4:4" x14ac:dyDescent="0.2">
      <c r="D235" s="139"/>
    </row>
    <row r="236" spans="4:4" x14ac:dyDescent="0.2">
      <c r="D236" s="139"/>
    </row>
    <row r="237" spans="4:4" x14ac:dyDescent="0.2">
      <c r="D237" s="139"/>
    </row>
    <row r="238" spans="4:4" x14ac:dyDescent="0.2">
      <c r="D238" s="139"/>
    </row>
    <row r="239" spans="4:4" x14ac:dyDescent="0.2">
      <c r="D239" s="139"/>
    </row>
    <row r="240" spans="4:4" x14ac:dyDescent="0.2">
      <c r="D240" s="139"/>
    </row>
    <row r="241" spans="4:4" x14ac:dyDescent="0.2">
      <c r="D241" s="139"/>
    </row>
    <row r="242" spans="4:4" x14ac:dyDescent="0.2">
      <c r="D242" s="139"/>
    </row>
    <row r="243" spans="4:4" x14ac:dyDescent="0.2">
      <c r="D243" s="139"/>
    </row>
    <row r="244" spans="4:4" x14ac:dyDescent="0.2">
      <c r="D244" s="139"/>
    </row>
    <row r="245" spans="4:4" x14ac:dyDescent="0.2">
      <c r="D245" s="139"/>
    </row>
    <row r="246" spans="4:4" x14ac:dyDescent="0.2">
      <c r="D246" s="139"/>
    </row>
    <row r="247" spans="4:4" x14ac:dyDescent="0.2">
      <c r="D247" s="139"/>
    </row>
    <row r="248" spans="4:4" x14ac:dyDescent="0.2">
      <c r="D248" s="139"/>
    </row>
    <row r="249" spans="4:4" x14ac:dyDescent="0.2">
      <c r="D249" s="139"/>
    </row>
    <row r="250" spans="4:4" x14ac:dyDescent="0.2">
      <c r="D250" s="139"/>
    </row>
    <row r="251" spans="4:4" x14ac:dyDescent="0.2">
      <c r="D251" s="139"/>
    </row>
    <row r="252" spans="4:4" x14ac:dyDescent="0.2">
      <c r="D252" s="139"/>
    </row>
    <row r="253" spans="4:4" x14ac:dyDescent="0.2">
      <c r="D253" s="139"/>
    </row>
    <row r="254" spans="4:4" x14ac:dyDescent="0.2">
      <c r="D254" s="139"/>
    </row>
    <row r="255" spans="4:4" x14ac:dyDescent="0.2">
      <c r="D255" s="139"/>
    </row>
    <row r="256" spans="4:4" x14ac:dyDescent="0.2">
      <c r="D256" s="139"/>
    </row>
    <row r="257" spans="4:4" x14ac:dyDescent="0.2">
      <c r="D257" s="139"/>
    </row>
    <row r="258" spans="4:4" x14ac:dyDescent="0.2">
      <c r="D258" s="139"/>
    </row>
    <row r="259" spans="4:4" x14ac:dyDescent="0.2">
      <c r="D259" s="139"/>
    </row>
    <row r="260" spans="4:4" x14ac:dyDescent="0.2">
      <c r="D260" s="139"/>
    </row>
    <row r="261" spans="4:4" x14ac:dyDescent="0.2">
      <c r="D261" s="139"/>
    </row>
    <row r="262" spans="4:4" x14ac:dyDescent="0.2">
      <c r="D262" s="139"/>
    </row>
    <row r="263" spans="4:4" x14ac:dyDescent="0.2">
      <c r="D263" s="139"/>
    </row>
    <row r="264" spans="4:4" x14ac:dyDescent="0.2">
      <c r="D264" s="139"/>
    </row>
    <row r="265" spans="4:4" x14ac:dyDescent="0.2">
      <c r="D265" s="139"/>
    </row>
    <row r="266" spans="4:4" x14ac:dyDescent="0.2">
      <c r="D266" s="139"/>
    </row>
    <row r="267" spans="4:4" x14ac:dyDescent="0.2">
      <c r="D267" s="139"/>
    </row>
    <row r="268" spans="4:4" x14ac:dyDescent="0.2">
      <c r="D268" s="139"/>
    </row>
    <row r="269" spans="4:4" x14ac:dyDescent="0.2">
      <c r="D269" s="139"/>
    </row>
    <row r="270" spans="4:4" x14ac:dyDescent="0.2">
      <c r="D270" s="139"/>
    </row>
    <row r="271" spans="4:4" x14ac:dyDescent="0.2">
      <c r="D271" s="139"/>
    </row>
    <row r="272" spans="4:4" x14ac:dyDescent="0.2">
      <c r="D272" s="139"/>
    </row>
    <row r="273" spans="4:4" x14ac:dyDescent="0.2">
      <c r="D273" s="139"/>
    </row>
    <row r="274" spans="4:4" x14ac:dyDescent="0.2">
      <c r="D274" s="139"/>
    </row>
    <row r="275" spans="4:4" x14ac:dyDescent="0.2">
      <c r="D275" s="139"/>
    </row>
    <row r="276" spans="4:4" x14ac:dyDescent="0.2">
      <c r="D276" s="139"/>
    </row>
    <row r="277" spans="4:4" x14ac:dyDescent="0.2">
      <c r="D277" s="139"/>
    </row>
    <row r="278" spans="4:4" x14ac:dyDescent="0.2">
      <c r="D278" s="139"/>
    </row>
    <row r="279" spans="4:4" x14ac:dyDescent="0.2">
      <c r="D279" s="139"/>
    </row>
    <row r="280" spans="4:4" x14ac:dyDescent="0.2">
      <c r="D280" s="139"/>
    </row>
    <row r="281" spans="4:4" x14ac:dyDescent="0.2">
      <c r="D281" s="139"/>
    </row>
    <row r="282" spans="4:4" x14ac:dyDescent="0.2">
      <c r="D282" s="139"/>
    </row>
    <row r="283" spans="4:4" x14ac:dyDescent="0.2">
      <c r="D283" s="139"/>
    </row>
    <row r="284" spans="4:4" x14ac:dyDescent="0.2">
      <c r="D284" s="139"/>
    </row>
    <row r="285" spans="4:4" x14ac:dyDescent="0.2">
      <c r="D285" s="139"/>
    </row>
    <row r="286" spans="4:4" x14ac:dyDescent="0.2">
      <c r="D286" s="139"/>
    </row>
    <row r="287" spans="4:4" x14ac:dyDescent="0.2">
      <c r="D287" s="139"/>
    </row>
    <row r="288" spans="4:4" x14ac:dyDescent="0.2">
      <c r="D288" s="139"/>
    </row>
    <row r="289" spans="4:4" x14ac:dyDescent="0.2">
      <c r="D289" s="139"/>
    </row>
    <row r="290" spans="4:4" x14ac:dyDescent="0.2">
      <c r="D290" s="139"/>
    </row>
    <row r="291" spans="4:4" x14ac:dyDescent="0.2">
      <c r="D291" s="139"/>
    </row>
    <row r="292" spans="4:4" x14ac:dyDescent="0.2">
      <c r="D292" s="139"/>
    </row>
    <row r="293" spans="4:4" x14ac:dyDescent="0.2">
      <c r="D293" s="139"/>
    </row>
    <row r="294" spans="4:4" x14ac:dyDescent="0.2">
      <c r="D294" s="139"/>
    </row>
    <row r="295" spans="4:4" x14ac:dyDescent="0.2">
      <c r="D295" s="139"/>
    </row>
    <row r="296" spans="4:4" x14ac:dyDescent="0.2">
      <c r="D296" s="139"/>
    </row>
    <row r="297" spans="4:4" x14ac:dyDescent="0.2">
      <c r="D297" s="139"/>
    </row>
    <row r="298" spans="4:4" x14ac:dyDescent="0.2">
      <c r="D298" s="139"/>
    </row>
    <row r="299" spans="4:4" x14ac:dyDescent="0.2">
      <c r="D299" s="139"/>
    </row>
    <row r="300" spans="4:4" x14ac:dyDescent="0.2">
      <c r="D300" s="139"/>
    </row>
    <row r="301" spans="4:4" x14ac:dyDescent="0.2">
      <c r="D301" s="139"/>
    </row>
    <row r="302" spans="4:4" x14ac:dyDescent="0.2">
      <c r="D302" s="139"/>
    </row>
    <row r="303" spans="4:4" x14ac:dyDescent="0.2">
      <c r="D303" s="139"/>
    </row>
    <row r="304" spans="4:4" x14ac:dyDescent="0.2">
      <c r="D304" s="139"/>
    </row>
    <row r="305" spans="4:4" x14ac:dyDescent="0.2">
      <c r="D305" s="139"/>
    </row>
    <row r="306" spans="4:4" x14ac:dyDescent="0.2">
      <c r="D306" s="139"/>
    </row>
    <row r="307" spans="4:4" x14ac:dyDescent="0.2">
      <c r="D307" s="139"/>
    </row>
    <row r="308" spans="4:4" x14ac:dyDescent="0.2">
      <c r="D308" s="139"/>
    </row>
    <row r="309" spans="4:4" x14ac:dyDescent="0.2">
      <c r="D309" s="139"/>
    </row>
    <row r="310" spans="4:4" x14ac:dyDescent="0.2">
      <c r="D310" s="139"/>
    </row>
    <row r="311" spans="4:4" x14ac:dyDescent="0.2">
      <c r="D311" s="139"/>
    </row>
    <row r="312" spans="4:4" x14ac:dyDescent="0.2">
      <c r="D312" s="139"/>
    </row>
    <row r="313" spans="4:4" x14ac:dyDescent="0.2">
      <c r="D313" s="139"/>
    </row>
    <row r="314" spans="4:4" x14ac:dyDescent="0.2">
      <c r="D314" s="139"/>
    </row>
    <row r="315" spans="4:4" x14ac:dyDescent="0.2">
      <c r="D315" s="139"/>
    </row>
    <row r="316" spans="4:4" x14ac:dyDescent="0.2">
      <c r="D316" s="139"/>
    </row>
    <row r="317" spans="4:4" x14ac:dyDescent="0.2">
      <c r="D317" s="139"/>
    </row>
    <row r="318" spans="4:4" x14ac:dyDescent="0.2">
      <c r="D318" s="139"/>
    </row>
    <row r="319" spans="4:4" x14ac:dyDescent="0.2">
      <c r="D319" s="139"/>
    </row>
    <row r="320" spans="4:4" x14ac:dyDescent="0.2">
      <c r="D320" s="139"/>
    </row>
    <row r="321" spans="4:4" x14ac:dyDescent="0.2">
      <c r="D321" s="139"/>
    </row>
    <row r="322" spans="4:4" x14ac:dyDescent="0.2">
      <c r="D322" s="139"/>
    </row>
    <row r="323" spans="4:4" x14ac:dyDescent="0.2">
      <c r="D323" s="139"/>
    </row>
    <row r="324" spans="4:4" x14ac:dyDescent="0.2">
      <c r="D324" s="139"/>
    </row>
    <row r="325" spans="4:4" x14ac:dyDescent="0.2">
      <c r="D325" s="139"/>
    </row>
    <row r="326" spans="4:4" x14ac:dyDescent="0.2">
      <c r="D326" s="139"/>
    </row>
    <row r="327" spans="4:4" x14ac:dyDescent="0.2">
      <c r="D327" s="139"/>
    </row>
    <row r="328" spans="4:4" x14ac:dyDescent="0.2">
      <c r="D328" s="139"/>
    </row>
    <row r="329" spans="4:4" x14ac:dyDescent="0.2">
      <c r="D329" s="139"/>
    </row>
    <row r="330" spans="4:4" x14ac:dyDescent="0.2">
      <c r="D330" s="139"/>
    </row>
    <row r="331" spans="4:4" x14ac:dyDescent="0.2">
      <c r="D331" s="139"/>
    </row>
    <row r="332" spans="4:4" x14ac:dyDescent="0.2">
      <c r="D332" s="139"/>
    </row>
    <row r="333" spans="4:4" x14ac:dyDescent="0.2">
      <c r="D333" s="139"/>
    </row>
    <row r="334" spans="4:4" x14ac:dyDescent="0.2">
      <c r="D334" s="139"/>
    </row>
    <row r="335" spans="4:4" x14ac:dyDescent="0.2">
      <c r="D335" s="139"/>
    </row>
    <row r="336" spans="4:4" x14ac:dyDescent="0.2">
      <c r="D336" s="139"/>
    </row>
    <row r="337" spans="4:4" x14ac:dyDescent="0.2">
      <c r="D337" s="139"/>
    </row>
    <row r="338" spans="4:4" x14ac:dyDescent="0.2">
      <c r="D338" s="139"/>
    </row>
    <row r="339" spans="4:4" x14ac:dyDescent="0.2">
      <c r="D339" s="139"/>
    </row>
    <row r="340" spans="4:4" x14ac:dyDescent="0.2">
      <c r="D340" s="139"/>
    </row>
    <row r="341" spans="4:4" x14ac:dyDescent="0.2">
      <c r="D341" s="139"/>
    </row>
    <row r="342" spans="4:4" x14ac:dyDescent="0.2">
      <c r="D342" s="139"/>
    </row>
    <row r="343" spans="4:4" x14ac:dyDescent="0.2">
      <c r="D343" s="139"/>
    </row>
    <row r="344" spans="4:4" x14ac:dyDescent="0.2">
      <c r="D344" s="139"/>
    </row>
    <row r="345" spans="4:4" x14ac:dyDescent="0.2">
      <c r="D345" s="139"/>
    </row>
    <row r="346" spans="4:4" x14ac:dyDescent="0.2">
      <c r="D346" s="139"/>
    </row>
    <row r="347" spans="4:4" x14ac:dyDescent="0.2">
      <c r="D347" s="139"/>
    </row>
    <row r="348" spans="4:4" x14ac:dyDescent="0.2">
      <c r="D348" s="139"/>
    </row>
    <row r="349" spans="4:4" x14ac:dyDescent="0.2">
      <c r="D349" s="139"/>
    </row>
    <row r="350" spans="4:4" x14ac:dyDescent="0.2">
      <c r="D350" s="139"/>
    </row>
    <row r="351" spans="4:4" x14ac:dyDescent="0.2">
      <c r="D351" s="139"/>
    </row>
    <row r="352" spans="4:4" x14ac:dyDescent="0.2">
      <c r="D352" s="139"/>
    </row>
    <row r="353" spans="4:4" x14ac:dyDescent="0.2">
      <c r="D353" s="139"/>
    </row>
    <row r="354" spans="4:4" x14ac:dyDescent="0.2">
      <c r="D354" s="139"/>
    </row>
    <row r="355" spans="4:4" x14ac:dyDescent="0.2">
      <c r="D355" s="139"/>
    </row>
    <row r="356" spans="4:4" x14ac:dyDescent="0.2">
      <c r="D356" s="139"/>
    </row>
    <row r="357" spans="4:4" x14ac:dyDescent="0.2">
      <c r="D357" s="139"/>
    </row>
    <row r="358" spans="4:4" x14ac:dyDescent="0.2">
      <c r="D358" s="139"/>
    </row>
    <row r="359" spans="4:4" x14ac:dyDescent="0.2">
      <c r="D359" s="139"/>
    </row>
    <row r="360" spans="4:4" x14ac:dyDescent="0.2">
      <c r="D360" s="139"/>
    </row>
    <row r="361" spans="4:4" x14ac:dyDescent="0.2">
      <c r="D361" s="139"/>
    </row>
    <row r="362" spans="4:4" x14ac:dyDescent="0.2">
      <c r="D362" s="139"/>
    </row>
    <row r="363" spans="4:4" x14ac:dyDescent="0.2">
      <c r="D363" s="139"/>
    </row>
    <row r="364" spans="4:4" x14ac:dyDescent="0.2">
      <c r="D364" s="139"/>
    </row>
    <row r="365" spans="4:4" x14ac:dyDescent="0.2">
      <c r="D365" s="139"/>
    </row>
    <row r="366" spans="4:4" x14ac:dyDescent="0.2">
      <c r="D366" s="139"/>
    </row>
    <row r="367" spans="4:4" x14ac:dyDescent="0.2">
      <c r="D367" s="139"/>
    </row>
    <row r="368" spans="4:4" x14ac:dyDescent="0.2">
      <c r="D368" s="139"/>
    </row>
    <row r="369" spans="4:4" x14ac:dyDescent="0.2">
      <c r="D369" s="139"/>
    </row>
    <row r="370" spans="4:4" x14ac:dyDescent="0.2">
      <c r="D370" s="139"/>
    </row>
    <row r="371" spans="4:4" x14ac:dyDescent="0.2">
      <c r="D371" s="139"/>
    </row>
    <row r="372" spans="4:4" x14ac:dyDescent="0.2">
      <c r="D372" s="139"/>
    </row>
    <row r="373" spans="4:4" x14ac:dyDescent="0.2">
      <c r="D373" s="139"/>
    </row>
    <row r="374" spans="4:4" x14ac:dyDescent="0.2">
      <c r="D374" s="139"/>
    </row>
    <row r="375" spans="4:4" x14ac:dyDescent="0.2">
      <c r="D375" s="139"/>
    </row>
    <row r="376" spans="4:4" x14ac:dyDescent="0.2">
      <c r="D376" s="139"/>
    </row>
    <row r="377" spans="4:4" x14ac:dyDescent="0.2">
      <c r="D377" s="139"/>
    </row>
    <row r="378" spans="4:4" x14ac:dyDescent="0.2">
      <c r="D378" s="139"/>
    </row>
    <row r="379" spans="4:4" x14ac:dyDescent="0.2">
      <c r="D379" s="139"/>
    </row>
    <row r="380" spans="4:4" x14ac:dyDescent="0.2">
      <c r="D380" s="139"/>
    </row>
    <row r="381" spans="4:4" x14ac:dyDescent="0.2">
      <c r="D381" s="139"/>
    </row>
    <row r="382" spans="4:4" x14ac:dyDescent="0.2">
      <c r="D382" s="139"/>
    </row>
    <row r="383" spans="4:4" x14ac:dyDescent="0.2">
      <c r="D383" s="139"/>
    </row>
    <row r="384" spans="4:4" x14ac:dyDescent="0.2">
      <c r="D384" s="139"/>
    </row>
    <row r="385" spans="4:4" x14ac:dyDescent="0.2">
      <c r="D385" s="139"/>
    </row>
    <row r="386" spans="4:4" x14ac:dyDescent="0.2">
      <c r="D386" s="139"/>
    </row>
    <row r="387" spans="4:4" x14ac:dyDescent="0.2">
      <c r="D387" s="139"/>
    </row>
    <row r="388" spans="4:4" x14ac:dyDescent="0.2">
      <c r="D388" s="139"/>
    </row>
    <row r="389" spans="4:4" x14ac:dyDescent="0.2">
      <c r="D389" s="139"/>
    </row>
    <row r="390" spans="4:4" x14ac:dyDescent="0.2">
      <c r="D390" s="139"/>
    </row>
    <row r="391" spans="4:4" x14ac:dyDescent="0.2">
      <c r="D391" s="139"/>
    </row>
    <row r="392" spans="4:4" x14ac:dyDescent="0.2">
      <c r="D392" s="139"/>
    </row>
    <row r="393" spans="4:4" x14ac:dyDescent="0.2">
      <c r="D393" s="139"/>
    </row>
    <row r="394" spans="4:4" x14ac:dyDescent="0.2">
      <c r="D394" s="139"/>
    </row>
    <row r="395" spans="4:4" x14ac:dyDescent="0.2">
      <c r="D395" s="139"/>
    </row>
    <row r="396" spans="4:4" x14ac:dyDescent="0.2">
      <c r="D396" s="139"/>
    </row>
    <row r="397" spans="4:4" x14ac:dyDescent="0.2">
      <c r="D397" s="139"/>
    </row>
    <row r="398" spans="4:4" x14ac:dyDescent="0.2">
      <c r="D398" s="139"/>
    </row>
    <row r="399" spans="4:4" x14ac:dyDescent="0.2">
      <c r="D399" s="139"/>
    </row>
    <row r="400" spans="4:4" x14ac:dyDescent="0.2">
      <c r="D400" s="139"/>
    </row>
    <row r="401" spans="4:4" x14ac:dyDescent="0.2">
      <c r="D401" s="139"/>
    </row>
    <row r="402" spans="4:4" x14ac:dyDescent="0.2">
      <c r="D402" s="139"/>
    </row>
    <row r="403" spans="4:4" x14ac:dyDescent="0.2">
      <c r="D403" s="139"/>
    </row>
    <row r="404" spans="4:4" x14ac:dyDescent="0.2">
      <c r="D404" s="139"/>
    </row>
    <row r="405" spans="4:4" x14ac:dyDescent="0.2">
      <c r="D405" s="139"/>
    </row>
    <row r="406" spans="4:4" x14ac:dyDescent="0.2">
      <c r="D406" s="139"/>
    </row>
    <row r="407" spans="4:4" x14ac:dyDescent="0.2">
      <c r="D407" s="139"/>
    </row>
    <row r="408" spans="4:4" x14ac:dyDescent="0.2">
      <c r="D408" s="139"/>
    </row>
    <row r="409" spans="4:4" x14ac:dyDescent="0.2">
      <c r="D409" s="139"/>
    </row>
    <row r="410" spans="4:4" x14ac:dyDescent="0.2">
      <c r="D410" s="139"/>
    </row>
    <row r="411" spans="4:4" x14ac:dyDescent="0.2">
      <c r="D411" s="139"/>
    </row>
    <row r="412" spans="4:4" x14ac:dyDescent="0.2">
      <c r="D412" s="139"/>
    </row>
    <row r="413" spans="4:4" x14ac:dyDescent="0.2">
      <c r="D413" s="139"/>
    </row>
    <row r="414" spans="4:4" x14ac:dyDescent="0.2">
      <c r="D414" s="139"/>
    </row>
    <row r="415" spans="4:4" x14ac:dyDescent="0.2">
      <c r="D415" s="139"/>
    </row>
    <row r="416" spans="4:4" x14ac:dyDescent="0.2">
      <c r="D416" s="139"/>
    </row>
    <row r="417" spans="4:4" x14ac:dyDescent="0.2">
      <c r="D417" s="139"/>
    </row>
    <row r="418" spans="4:4" x14ac:dyDescent="0.2">
      <c r="D418" s="139"/>
    </row>
    <row r="419" spans="4:4" x14ac:dyDescent="0.2">
      <c r="D419" s="139"/>
    </row>
    <row r="420" spans="4:4" x14ac:dyDescent="0.2">
      <c r="D420" s="139"/>
    </row>
    <row r="421" spans="4:4" x14ac:dyDescent="0.2">
      <c r="D421" s="139"/>
    </row>
    <row r="422" spans="4:4" x14ac:dyDescent="0.2">
      <c r="D422" s="139"/>
    </row>
    <row r="423" spans="4:4" x14ac:dyDescent="0.2">
      <c r="D423" s="139"/>
    </row>
    <row r="424" spans="4:4" x14ac:dyDescent="0.2">
      <c r="D424" s="139"/>
    </row>
    <row r="425" spans="4:4" x14ac:dyDescent="0.2">
      <c r="D425" s="139"/>
    </row>
    <row r="426" spans="4:4" x14ac:dyDescent="0.2">
      <c r="D426" s="139"/>
    </row>
    <row r="427" spans="4:4" x14ac:dyDescent="0.2">
      <c r="D427" s="139"/>
    </row>
    <row r="428" spans="4:4" x14ac:dyDescent="0.2">
      <c r="D428" s="139"/>
    </row>
    <row r="429" spans="4:4" x14ac:dyDescent="0.2">
      <c r="D429" s="139"/>
    </row>
    <row r="430" spans="4:4" x14ac:dyDescent="0.2">
      <c r="D430" s="139"/>
    </row>
    <row r="431" spans="4:4" x14ac:dyDescent="0.2">
      <c r="D431" s="139"/>
    </row>
    <row r="432" spans="4:4" x14ac:dyDescent="0.2">
      <c r="D432" s="139"/>
    </row>
    <row r="433" spans="4:4" x14ac:dyDescent="0.2">
      <c r="D433" s="139"/>
    </row>
    <row r="434" spans="4:4" x14ac:dyDescent="0.2">
      <c r="D434" s="139"/>
    </row>
    <row r="435" spans="4:4" x14ac:dyDescent="0.2">
      <c r="D435" s="139"/>
    </row>
    <row r="436" spans="4:4" x14ac:dyDescent="0.2">
      <c r="D436" s="139"/>
    </row>
    <row r="437" spans="4:4" x14ac:dyDescent="0.2">
      <c r="D437" s="139"/>
    </row>
    <row r="438" spans="4:4" x14ac:dyDescent="0.2">
      <c r="D438" s="139"/>
    </row>
    <row r="439" spans="4:4" x14ac:dyDescent="0.2">
      <c r="D439" s="139"/>
    </row>
    <row r="440" spans="4:4" x14ac:dyDescent="0.2">
      <c r="D440" s="139"/>
    </row>
    <row r="441" spans="4:4" x14ac:dyDescent="0.2">
      <c r="D441" s="139"/>
    </row>
    <row r="442" spans="4:4" x14ac:dyDescent="0.2">
      <c r="D442" s="139"/>
    </row>
    <row r="443" spans="4:4" x14ac:dyDescent="0.2">
      <c r="D443" s="139"/>
    </row>
    <row r="444" spans="4:4" x14ac:dyDescent="0.2">
      <c r="D444" s="139"/>
    </row>
    <row r="445" spans="4:4" x14ac:dyDescent="0.2">
      <c r="D445" s="139"/>
    </row>
    <row r="446" spans="4:4" x14ac:dyDescent="0.2">
      <c r="D446" s="139"/>
    </row>
    <row r="447" spans="4:4" x14ac:dyDescent="0.2">
      <c r="D447" s="139"/>
    </row>
    <row r="448" spans="4:4" x14ac:dyDescent="0.2">
      <c r="D448" s="139"/>
    </row>
    <row r="449" spans="4:4" x14ac:dyDescent="0.2">
      <c r="D449" s="139"/>
    </row>
    <row r="450" spans="4:4" x14ac:dyDescent="0.2">
      <c r="D450" s="139"/>
    </row>
    <row r="451" spans="4:4" x14ac:dyDescent="0.2">
      <c r="D451" s="139"/>
    </row>
    <row r="452" spans="4:4" x14ac:dyDescent="0.2">
      <c r="D452" s="139"/>
    </row>
    <row r="453" spans="4:4" x14ac:dyDescent="0.2">
      <c r="D453" s="139"/>
    </row>
    <row r="454" spans="4:4" x14ac:dyDescent="0.2">
      <c r="D454" s="139"/>
    </row>
    <row r="455" spans="4:4" x14ac:dyDescent="0.2">
      <c r="D455" s="139"/>
    </row>
    <row r="456" spans="4:4" x14ac:dyDescent="0.2">
      <c r="D456" s="139"/>
    </row>
    <row r="457" spans="4:4" x14ac:dyDescent="0.2">
      <c r="D457" s="139"/>
    </row>
    <row r="458" spans="4:4" x14ac:dyDescent="0.2">
      <c r="D458" s="139"/>
    </row>
    <row r="459" spans="4:4" x14ac:dyDescent="0.2">
      <c r="D459" s="139"/>
    </row>
    <row r="460" spans="4:4" x14ac:dyDescent="0.2">
      <c r="D460" s="139"/>
    </row>
    <row r="461" spans="4:4" x14ac:dyDescent="0.2">
      <c r="D461" s="139"/>
    </row>
    <row r="462" spans="4:4" x14ac:dyDescent="0.2">
      <c r="D462" s="139"/>
    </row>
    <row r="463" spans="4:4" x14ac:dyDescent="0.2">
      <c r="D463" s="139"/>
    </row>
    <row r="464" spans="4:4" x14ac:dyDescent="0.2">
      <c r="D464" s="139"/>
    </row>
    <row r="465" spans="4:4" x14ac:dyDescent="0.2">
      <c r="D465" s="139"/>
    </row>
    <row r="466" spans="4:4" x14ac:dyDescent="0.2">
      <c r="D466" s="139"/>
    </row>
    <row r="467" spans="4:4" x14ac:dyDescent="0.2">
      <c r="D467" s="139"/>
    </row>
    <row r="468" spans="4:4" x14ac:dyDescent="0.2">
      <c r="D468" s="139"/>
    </row>
    <row r="469" spans="4:4" x14ac:dyDescent="0.2">
      <c r="D469" s="139"/>
    </row>
    <row r="470" spans="4:4" x14ac:dyDescent="0.2">
      <c r="D470" s="139"/>
    </row>
    <row r="471" spans="4:4" x14ac:dyDescent="0.2">
      <c r="D471" s="139"/>
    </row>
    <row r="472" spans="4:4" x14ac:dyDescent="0.2">
      <c r="D472" s="139"/>
    </row>
    <row r="473" spans="4:4" x14ac:dyDescent="0.2">
      <c r="D473" s="139"/>
    </row>
    <row r="474" spans="4:4" x14ac:dyDescent="0.2">
      <c r="D474" s="139"/>
    </row>
    <row r="475" spans="4:4" x14ac:dyDescent="0.2">
      <c r="D475" s="139"/>
    </row>
    <row r="476" spans="4:4" x14ac:dyDescent="0.2">
      <c r="D476" s="139"/>
    </row>
    <row r="477" spans="4:4" x14ac:dyDescent="0.2">
      <c r="D477" s="139"/>
    </row>
    <row r="478" spans="4:4" x14ac:dyDescent="0.2">
      <c r="D478" s="139"/>
    </row>
    <row r="479" spans="4:4" x14ac:dyDescent="0.2">
      <c r="D479" s="139"/>
    </row>
    <row r="480" spans="4:4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horizontalDpi="4294967293" verticalDpi="4294967293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F29" sqref="F29:F31"/>
    </sheetView>
  </sheetViews>
  <sheetFormatPr defaultRowHeight="12.75" outlineLevelRow="1" x14ac:dyDescent="0.2"/>
  <cols>
    <col min="1" max="1" width="3.42578125" customWidth="1"/>
    <col min="2" max="2" width="12.5703125" style="87" customWidth="1"/>
    <col min="3" max="3" width="38.28515625" style="8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27" t="s">
        <v>7</v>
      </c>
      <c r="B1" s="227"/>
      <c r="C1" s="227"/>
      <c r="D1" s="227"/>
      <c r="E1" s="227"/>
      <c r="F1" s="227"/>
      <c r="G1" s="227"/>
      <c r="AG1" t="s">
        <v>80</v>
      </c>
    </row>
    <row r="2" spans="1:60" ht="24.95" customHeight="1" x14ac:dyDescent="0.2">
      <c r="A2" s="140" t="s">
        <v>8</v>
      </c>
      <c r="B2" s="75" t="s">
        <v>43</v>
      </c>
      <c r="C2" s="228" t="s">
        <v>44</v>
      </c>
      <c r="D2" s="229"/>
      <c r="E2" s="229"/>
      <c r="F2" s="229"/>
      <c r="G2" s="230"/>
      <c r="AG2" t="s">
        <v>81</v>
      </c>
    </row>
    <row r="3" spans="1:60" ht="24.95" customHeight="1" x14ac:dyDescent="0.2">
      <c r="A3" s="140" t="s">
        <v>9</v>
      </c>
      <c r="B3" s="75" t="s">
        <v>51</v>
      </c>
      <c r="C3" s="228" t="s">
        <v>52</v>
      </c>
      <c r="D3" s="229"/>
      <c r="E3" s="229"/>
      <c r="F3" s="229"/>
      <c r="G3" s="230"/>
      <c r="AC3" s="87" t="s">
        <v>81</v>
      </c>
      <c r="AG3" t="s">
        <v>82</v>
      </c>
    </row>
    <row r="4" spans="1:60" ht="24.95" customHeight="1" x14ac:dyDescent="0.2">
      <c r="A4" s="141" t="s">
        <v>10</v>
      </c>
      <c r="B4" s="142" t="s">
        <v>46</v>
      </c>
      <c r="C4" s="231" t="s">
        <v>52</v>
      </c>
      <c r="D4" s="232"/>
      <c r="E4" s="232"/>
      <c r="F4" s="232"/>
      <c r="G4" s="233"/>
      <c r="AG4" t="s">
        <v>83</v>
      </c>
    </row>
    <row r="5" spans="1:60" x14ac:dyDescent="0.2">
      <c r="D5" s="139"/>
    </row>
    <row r="6" spans="1:60" ht="38.25" x14ac:dyDescent="0.2">
      <c r="A6" s="144" t="s">
        <v>84</v>
      </c>
      <c r="B6" s="146" t="s">
        <v>85</v>
      </c>
      <c r="C6" s="146" t="s">
        <v>86</v>
      </c>
      <c r="D6" s="145" t="s">
        <v>87</v>
      </c>
      <c r="E6" s="144" t="s">
        <v>88</v>
      </c>
      <c r="F6" s="143" t="s">
        <v>89</v>
      </c>
      <c r="G6" s="144" t="s">
        <v>31</v>
      </c>
      <c r="H6" s="147" t="s">
        <v>32</v>
      </c>
      <c r="I6" s="147" t="s">
        <v>90</v>
      </c>
      <c r="J6" s="147" t="s">
        <v>33</v>
      </c>
      <c r="K6" s="147" t="s">
        <v>91</v>
      </c>
      <c r="L6" s="147" t="s">
        <v>92</v>
      </c>
      <c r="M6" s="147" t="s">
        <v>93</v>
      </c>
      <c r="N6" s="147" t="s">
        <v>94</v>
      </c>
      <c r="O6" s="147" t="s">
        <v>95</v>
      </c>
      <c r="P6" s="147" t="s">
        <v>96</v>
      </c>
      <c r="Q6" s="147" t="s">
        <v>97</v>
      </c>
      <c r="R6" s="147" t="s">
        <v>98</v>
      </c>
      <c r="S6" s="147" t="s">
        <v>99</v>
      </c>
      <c r="T6" s="147" t="s">
        <v>100</v>
      </c>
      <c r="U6" s="147" t="s">
        <v>101</v>
      </c>
      <c r="V6" s="147" t="s">
        <v>102</v>
      </c>
      <c r="W6" s="147" t="s">
        <v>103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60" x14ac:dyDescent="0.2">
      <c r="A8" s="153" t="s">
        <v>104</v>
      </c>
      <c r="B8" s="154" t="s">
        <v>60</v>
      </c>
      <c r="C8" s="171" t="s">
        <v>61</v>
      </c>
      <c r="D8" s="155"/>
      <c r="E8" s="156"/>
      <c r="F8" s="157"/>
      <c r="G8" s="158">
        <f>SUMIF(AG9:AG14,"&lt;&gt;NOR",G9:G14)</f>
        <v>0</v>
      </c>
      <c r="H8" s="152"/>
      <c r="I8" s="152">
        <f>SUM(I9:I14)</f>
        <v>1060</v>
      </c>
      <c r="J8" s="152"/>
      <c r="K8" s="152">
        <f>SUM(K9:K14)</f>
        <v>27555.77</v>
      </c>
      <c r="L8" s="152"/>
      <c r="M8" s="152">
        <f>SUM(M9:M14)</f>
        <v>0</v>
      </c>
      <c r="N8" s="152"/>
      <c r="O8" s="152">
        <f>SUM(O9:O14)</f>
        <v>0.01</v>
      </c>
      <c r="P8" s="152"/>
      <c r="Q8" s="152">
        <f>SUM(Q9:Q14)</f>
        <v>0</v>
      </c>
      <c r="R8" s="152"/>
      <c r="S8" s="152"/>
      <c r="T8" s="152"/>
      <c r="U8" s="152"/>
      <c r="V8" s="152">
        <f>SUM(V9:V14)</f>
        <v>67.3</v>
      </c>
      <c r="W8" s="152"/>
      <c r="AG8" t="s">
        <v>105</v>
      </c>
    </row>
    <row r="9" spans="1:60" outlineLevel="1" x14ac:dyDescent="0.2">
      <c r="A9" s="165">
        <v>1</v>
      </c>
      <c r="B9" s="166" t="s">
        <v>253</v>
      </c>
      <c r="C9" s="172" t="s">
        <v>254</v>
      </c>
      <c r="D9" s="167" t="s">
        <v>122</v>
      </c>
      <c r="E9" s="168">
        <v>6</v>
      </c>
      <c r="F9" s="169"/>
      <c r="G9" s="170">
        <f t="shared" ref="G9:G14" si="0">ROUND(E9*F9,2)</f>
        <v>0</v>
      </c>
      <c r="H9" s="151">
        <v>122</v>
      </c>
      <c r="I9" s="151">
        <f t="shared" ref="I9:I14" si="1">ROUND(E9*H9,2)</f>
        <v>732</v>
      </c>
      <c r="J9" s="151">
        <v>0</v>
      </c>
      <c r="K9" s="151">
        <f t="shared" ref="K9:K14" si="2">ROUND(E9*J9,2)</f>
        <v>0</v>
      </c>
      <c r="L9" s="151">
        <v>21</v>
      </c>
      <c r="M9" s="151">
        <f t="shared" ref="M9:M14" si="3">G9*(1+L9/100)</f>
        <v>0</v>
      </c>
      <c r="N9" s="151">
        <v>1E-3</v>
      </c>
      <c r="O9" s="151">
        <f t="shared" ref="O9:O14" si="4">ROUND(E9*N9,2)</f>
        <v>0.01</v>
      </c>
      <c r="P9" s="151">
        <v>0</v>
      </c>
      <c r="Q9" s="151">
        <f t="shared" ref="Q9:Q14" si="5">ROUND(E9*P9,2)</f>
        <v>0</v>
      </c>
      <c r="R9" s="151" t="s">
        <v>117</v>
      </c>
      <c r="S9" s="151" t="s">
        <v>109</v>
      </c>
      <c r="T9" s="151" t="s">
        <v>109</v>
      </c>
      <c r="U9" s="151">
        <v>0</v>
      </c>
      <c r="V9" s="151">
        <f t="shared" ref="V9:V14" si="6">ROUND(E9*U9,2)</f>
        <v>0</v>
      </c>
      <c r="W9" s="151"/>
      <c r="X9" s="148"/>
      <c r="Y9" s="148"/>
      <c r="Z9" s="148"/>
      <c r="AA9" s="148"/>
      <c r="AB9" s="148"/>
      <c r="AC9" s="148"/>
      <c r="AD9" s="148"/>
      <c r="AE9" s="148"/>
      <c r="AF9" s="148"/>
      <c r="AG9" s="148" t="s">
        <v>119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65">
        <v>2</v>
      </c>
      <c r="B10" s="166" t="s">
        <v>255</v>
      </c>
      <c r="C10" s="172" t="s">
        <v>256</v>
      </c>
      <c r="D10" s="167" t="s">
        <v>113</v>
      </c>
      <c r="E10" s="168">
        <v>30</v>
      </c>
      <c r="F10" s="169"/>
      <c r="G10" s="170">
        <f t="shared" si="0"/>
        <v>0</v>
      </c>
      <c r="H10" s="151">
        <v>0</v>
      </c>
      <c r="I10" s="151">
        <f t="shared" si="1"/>
        <v>0</v>
      </c>
      <c r="J10" s="151">
        <v>96.600000000000009</v>
      </c>
      <c r="K10" s="151">
        <f t="shared" si="2"/>
        <v>2898</v>
      </c>
      <c r="L10" s="151">
        <v>21</v>
      </c>
      <c r="M10" s="151">
        <f t="shared" si="3"/>
        <v>0</v>
      </c>
      <c r="N10" s="151">
        <v>0</v>
      </c>
      <c r="O10" s="151">
        <f t="shared" si="4"/>
        <v>0</v>
      </c>
      <c r="P10" s="151">
        <v>0</v>
      </c>
      <c r="Q10" s="151">
        <f t="shared" si="5"/>
        <v>0</v>
      </c>
      <c r="R10" s="151"/>
      <c r="S10" s="151" t="s">
        <v>109</v>
      </c>
      <c r="T10" s="151" t="s">
        <v>109</v>
      </c>
      <c r="U10" s="151">
        <v>1.1000000000000001E-2</v>
      </c>
      <c r="V10" s="151">
        <f t="shared" si="6"/>
        <v>0.33</v>
      </c>
      <c r="W10" s="151"/>
      <c r="X10" s="148"/>
      <c r="Y10" s="148"/>
      <c r="Z10" s="148"/>
      <c r="AA10" s="148"/>
      <c r="AB10" s="148"/>
      <c r="AC10" s="148"/>
      <c r="AD10" s="148"/>
      <c r="AE10" s="148"/>
      <c r="AF10" s="148"/>
      <c r="AG10" s="148" t="s">
        <v>110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65">
        <v>3</v>
      </c>
      <c r="B11" s="166" t="s">
        <v>257</v>
      </c>
      <c r="C11" s="172" t="s">
        <v>258</v>
      </c>
      <c r="D11" s="167" t="s">
        <v>113</v>
      </c>
      <c r="E11" s="168">
        <v>30</v>
      </c>
      <c r="F11" s="169"/>
      <c r="G11" s="170">
        <f t="shared" si="0"/>
        <v>0</v>
      </c>
      <c r="H11" s="151">
        <v>0</v>
      </c>
      <c r="I11" s="151">
        <f t="shared" si="1"/>
        <v>0</v>
      </c>
      <c r="J11" s="151">
        <v>256</v>
      </c>
      <c r="K11" s="151">
        <f t="shared" si="2"/>
        <v>7680</v>
      </c>
      <c r="L11" s="151">
        <v>21</v>
      </c>
      <c r="M11" s="151">
        <f t="shared" si="3"/>
        <v>0</v>
      </c>
      <c r="N11" s="151">
        <v>0</v>
      </c>
      <c r="O11" s="151">
        <f t="shared" si="4"/>
        <v>0</v>
      </c>
      <c r="P11" s="151">
        <v>0</v>
      </c>
      <c r="Q11" s="151">
        <f t="shared" si="5"/>
        <v>0</v>
      </c>
      <c r="R11" s="151"/>
      <c r="S11" s="151" t="s">
        <v>109</v>
      </c>
      <c r="T11" s="151" t="s">
        <v>109</v>
      </c>
      <c r="U11" s="151">
        <v>0.65200000000000002</v>
      </c>
      <c r="V11" s="151">
        <f t="shared" si="6"/>
        <v>19.559999999999999</v>
      </c>
      <c r="W11" s="151"/>
      <c r="X11" s="148"/>
      <c r="Y11" s="148"/>
      <c r="Z11" s="148"/>
      <c r="AA11" s="148"/>
      <c r="AB11" s="148"/>
      <c r="AC11" s="148"/>
      <c r="AD11" s="148"/>
      <c r="AE11" s="148"/>
      <c r="AF11" s="148"/>
      <c r="AG11" s="148" t="s">
        <v>110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65">
        <v>4</v>
      </c>
      <c r="B12" s="166" t="s">
        <v>259</v>
      </c>
      <c r="C12" s="172" t="s">
        <v>260</v>
      </c>
      <c r="D12" s="167" t="s">
        <v>158</v>
      </c>
      <c r="E12" s="168">
        <v>200</v>
      </c>
      <c r="F12" s="169"/>
      <c r="G12" s="170">
        <f t="shared" si="0"/>
        <v>0</v>
      </c>
      <c r="H12" s="151">
        <v>1.6400000000000001</v>
      </c>
      <c r="I12" s="151">
        <f t="shared" si="1"/>
        <v>328</v>
      </c>
      <c r="J12" s="151">
        <v>21.560000000000002</v>
      </c>
      <c r="K12" s="151">
        <f t="shared" si="2"/>
        <v>4312</v>
      </c>
      <c r="L12" s="151">
        <v>21</v>
      </c>
      <c r="M12" s="151">
        <f t="shared" si="3"/>
        <v>0</v>
      </c>
      <c r="N12" s="151">
        <v>0</v>
      </c>
      <c r="O12" s="151">
        <f t="shared" si="4"/>
        <v>0</v>
      </c>
      <c r="P12" s="151">
        <v>0</v>
      </c>
      <c r="Q12" s="151">
        <f t="shared" si="5"/>
        <v>0</v>
      </c>
      <c r="R12" s="151"/>
      <c r="S12" s="151" t="s">
        <v>109</v>
      </c>
      <c r="T12" s="151" t="s">
        <v>109</v>
      </c>
      <c r="U12" s="151">
        <v>6.0000000000000005E-2</v>
      </c>
      <c r="V12" s="151">
        <f t="shared" si="6"/>
        <v>12</v>
      </c>
      <c r="W12" s="151"/>
      <c r="X12" s="148"/>
      <c r="Y12" s="148"/>
      <c r="Z12" s="148"/>
      <c r="AA12" s="148"/>
      <c r="AB12" s="148"/>
      <c r="AC12" s="148"/>
      <c r="AD12" s="148"/>
      <c r="AE12" s="148"/>
      <c r="AF12" s="148"/>
      <c r="AG12" s="148" t="s">
        <v>110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65">
        <v>5</v>
      </c>
      <c r="B13" s="166" t="s">
        <v>261</v>
      </c>
      <c r="C13" s="172" t="s">
        <v>262</v>
      </c>
      <c r="D13" s="167" t="s">
        <v>158</v>
      </c>
      <c r="E13" s="168">
        <v>200</v>
      </c>
      <c r="F13" s="169"/>
      <c r="G13" s="170">
        <f t="shared" si="0"/>
        <v>0</v>
      </c>
      <c r="H13" s="151">
        <v>0</v>
      </c>
      <c r="I13" s="151">
        <f t="shared" si="1"/>
        <v>0</v>
      </c>
      <c r="J13" s="151">
        <v>63.300000000000004</v>
      </c>
      <c r="K13" s="151">
        <f t="shared" si="2"/>
        <v>12660</v>
      </c>
      <c r="L13" s="151">
        <v>21</v>
      </c>
      <c r="M13" s="151">
        <f t="shared" si="3"/>
        <v>0</v>
      </c>
      <c r="N13" s="151">
        <v>0</v>
      </c>
      <c r="O13" s="151">
        <f t="shared" si="4"/>
        <v>0</v>
      </c>
      <c r="P13" s="151">
        <v>0</v>
      </c>
      <c r="Q13" s="151">
        <f t="shared" si="5"/>
        <v>0</v>
      </c>
      <c r="R13" s="151"/>
      <c r="S13" s="151" t="s">
        <v>109</v>
      </c>
      <c r="T13" s="151" t="s">
        <v>109</v>
      </c>
      <c r="U13" s="151">
        <v>0.17700000000000002</v>
      </c>
      <c r="V13" s="151">
        <f t="shared" si="6"/>
        <v>35.4</v>
      </c>
      <c r="W13" s="151"/>
      <c r="X13" s="148"/>
      <c r="Y13" s="148"/>
      <c r="Z13" s="148"/>
      <c r="AA13" s="148"/>
      <c r="AB13" s="148"/>
      <c r="AC13" s="148"/>
      <c r="AD13" s="148"/>
      <c r="AE13" s="148"/>
      <c r="AF13" s="148"/>
      <c r="AG13" s="148" t="s">
        <v>110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65">
        <v>6</v>
      </c>
      <c r="B14" s="166" t="s">
        <v>263</v>
      </c>
      <c r="C14" s="172" t="s">
        <v>264</v>
      </c>
      <c r="D14" s="167" t="s">
        <v>147</v>
      </c>
      <c r="E14" s="168">
        <v>6.0000000000000001E-3</v>
      </c>
      <c r="F14" s="169"/>
      <c r="G14" s="170">
        <f t="shared" si="0"/>
        <v>0</v>
      </c>
      <c r="H14" s="151">
        <v>0</v>
      </c>
      <c r="I14" s="151">
        <f t="shared" si="1"/>
        <v>0</v>
      </c>
      <c r="J14" s="151">
        <v>962</v>
      </c>
      <c r="K14" s="151">
        <f t="shared" si="2"/>
        <v>5.77</v>
      </c>
      <c r="L14" s="151">
        <v>21</v>
      </c>
      <c r="M14" s="151">
        <f t="shared" si="3"/>
        <v>0</v>
      </c>
      <c r="N14" s="151">
        <v>0</v>
      </c>
      <c r="O14" s="151">
        <f t="shared" si="4"/>
        <v>0</v>
      </c>
      <c r="P14" s="151">
        <v>0</v>
      </c>
      <c r="Q14" s="151">
        <f t="shared" si="5"/>
        <v>0</v>
      </c>
      <c r="R14" s="151"/>
      <c r="S14" s="151" t="s">
        <v>109</v>
      </c>
      <c r="T14" s="151" t="s">
        <v>118</v>
      </c>
      <c r="U14" s="151">
        <v>1.925</v>
      </c>
      <c r="V14" s="151">
        <f t="shared" si="6"/>
        <v>0.01</v>
      </c>
      <c r="W14" s="151"/>
      <c r="X14" s="148"/>
      <c r="Y14" s="148"/>
      <c r="Z14" s="148"/>
      <c r="AA14" s="148"/>
      <c r="AB14" s="148"/>
      <c r="AC14" s="148"/>
      <c r="AD14" s="148"/>
      <c r="AE14" s="148"/>
      <c r="AF14" s="148"/>
      <c r="AG14" s="148" t="s">
        <v>110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x14ac:dyDescent="0.2">
      <c r="A15" s="153" t="s">
        <v>104</v>
      </c>
      <c r="B15" s="154" t="s">
        <v>70</v>
      </c>
      <c r="C15" s="171" t="s">
        <v>71</v>
      </c>
      <c r="D15" s="155"/>
      <c r="E15" s="156"/>
      <c r="F15" s="157"/>
      <c r="G15" s="158">
        <f>SUMIF(AG16:AG17,"&lt;&gt;NOR",G16:G17)</f>
        <v>0</v>
      </c>
      <c r="H15" s="152"/>
      <c r="I15" s="152">
        <f>SUM(I16:I17)</f>
        <v>11467.5</v>
      </c>
      <c r="J15" s="152"/>
      <c r="K15" s="152">
        <f>SUM(K16:K17)</f>
        <v>2901.83</v>
      </c>
      <c r="L15" s="152"/>
      <c r="M15" s="152">
        <f>SUM(M16:M17)</f>
        <v>0</v>
      </c>
      <c r="N15" s="152"/>
      <c r="O15" s="152">
        <f>SUM(O16:O17)</f>
        <v>6.43</v>
      </c>
      <c r="P15" s="152"/>
      <c r="Q15" s="152">
        <f>SUM(Q16:Q17)</f>
        <v>0</v>
      </c>
      <c r="R15" s="152"/>
      <c r="S15" s="152"/>
      <c r="T15" s="152"/>
      <c r="U15" s="152"/>
      <c r="V15" s="152">
        <f>SUM(V16:V17)</f>
        <v>4.1900000000000004</v>
      </c>
      <c r="W15" s="152"/>
      <c r="AG15" t="s">
        <v>105</v>
      </c>
    </row>
    <row r="16" spans="1:60" outlineLevel="1" x14ac:dyDescent="0.2">
      <c r="A16" s="165">
        <v>7</v>
      </c>
      <c r="B16" s="166" t="s">
        <v>265</v>
      </c>
      <c r="C16" s="172" t="s">
        <v>266</v>
      </c>
      <c r="D16" s="167" t="s">
        <v>116</v>
      </c>
      <c r="E16" s="168">
        <v>22.5</v>
      </c>
      <c r="F16" s="169"/>
      <c r="G16" s="170">
        <f>ROUND(E16*F16,2)</f>
        <v>0</v>
      </c>
      <c r="H16" s="151">
        <v>201.03</v>
      </c>
      <c r="I16" s="151">
        <f>ROUND(E16*H16,2)</f>
        <v>4523.18</v>
      </c>
      <c r="J16" s="151">
        <v>128.97000000000003</v>
      </c>
      <c r="K16" s="151">
        <f>ROUND(E16*J16,2)</f>
        <v>2901.83</v>
      </c>
      <c r="L16" s="151">
        <v>21</v>
      </c>
      <c r="M16" s="151">
        <f>G16*(1+L16/100)</f>
        <v>0</v>
      </c>
      <c r="N16" s="151">
        <v>0.14565</v>
      </c>
      <c r="O16" s="151">
        <f>ROUND(E16*N16,2)</f>
        <v>3.28</v>
      </c>
      <c r="P16" s="151">
        <v>0</v>
      </c>
      <c r="Q16" s="151">
        <f>ROUND(E16*P16,2)</f>
        <v>0</v>
      </c>
      <c r="R16" s="151"/>
      <c r="S16" s="151" t="s">
        <v>109</v>
      </c>
      <c r="T16" s="151" t="s">
        <v>118</v>
      </c>
      <c r="U16" s="151">
        <v>0.18600000000000003</v>
      </c>
      <c r="V16" s="151">
        <f>ROUND(E16*U16,2)</f>
        <v>4.1900000000000004</v>
      </c>
      <c r="W16" s="151"/>
      <c r="X16" s="148"/>
      <c r="Y16" s="148"/>
      <c r="Z16" s="148"/>
      <c r="AA16" s="148"/>
      <c r="AB16" s="148"/>
      <c r="AC16" s="148"/>
      <c r="AD16" s="148"/>
      <c r="AE16" s="148"/>
      <c r="AF16" s="148"/>
      <c r="AG16" s="148" t="s">
        <v>110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65">
        <v>8</v>
      </c>
      <c r="B17" s="166" t="s">
        <v>267</v>
      </c>
      <c r="C17" s="172" t="s">
        <v>268</v>
      </c>
      <c r="D17" s="167" t="s">
        <v>108</v>
      </c>
      <c r="E17" s="168">
        <v>71.590910000000008</v>
      </c>
      <c r="F17" s="169"/>
      <c r="G17" s="170">
        <f>ROUND(E17*F17,2)</f>
        <v>0</v>
      </c>
      <c r="H17" s="151">
        <v>97</v>
      </c>
      <c r="I17" s="151">
        <f>ROUND(E17*H17,2)</f>
        <v>6944.32</v>
      </c>
      <c r="J17" s="151">
        <v>0</v>
      </c>
      <c r="K17" s="151">
        <f>ROUND(E17*J17,2)</f>
        <v>0</v>
      </c>
      <c r="L17" s="151">
        <v>21</v>
      </c>
      <c r="M17" s="151">
        <f>G17*(1+L17/100)</f>
        <v>0</v>
      </c>
      <c r="N17" s="151">
        <v>4.4000000000000004E-2</v>
      </c>
      <c r="O17" s="151">
        <f>ROUND(E17*N17,2)</f>
        <v>3.15</v>
      </c>
      <c r="P17" s="151">
        <v>0</v>
      </c>
      <c r="Q17" s="151">
        <f>ROUND(E17*P17,2)</f>
        <v>0</v>
      </c>
      <c r="R17" s="151" t="s">
        <v>117</v>
      </c>
      <c r="S17" s="151" t="s">
        <v>109</v>
      </c>
      <c r="T17" s="151" t="s">
        <v>118</v>
      </c>
      <c r="U17" s="151">
        <v>0</v>
      </c>
      <c r="V17" s="151">
        <f>ROUND(E17*U17,2)</f>
        <v>0</v>
      </c>
      <c r="W17" s="151"/>
      <c r="X17" s="148"/>
      <c r="Y17" s="148"/>
      <c r="Z17" s="148"/>
      <c r="AA17" s="148"/>
      <c r="AB17" s="148"/>
      <c r="AC17" s="148"/>
      <c r="AD17" s="148"/>
      <c r="AE17" s="148"/>
      <c r="AF17" s="148"/>
      <c r="AG17" s="148" t="s">
        <v>119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x14ac:dyDescent="0.2">
      <c r="A18" s="153" t="s">
        <v>104</v>
      </c>
      <c r="B18" s="154" t="s">
        <v>62</v>
      </c>
      <c r="C18" s="171" t="s">
        <v>63</v>
      </c>
      <c r="D18" s="155"/>
      <c r="E18" s="156"/>
      <c r="F18" s="157"/>
      <c r="G18" s="158">
        <f>SUMIF(AG19:AG27,"&lt;&gt;NOR",G19:G27)</f>
        <v>0</v>
      </c>
      <c r="H18" s="152"/>
      <c r="I18" s="152">
        <f>SUM(I19:I27)</f>
        <v>5856.4</v>
      </c>
      <c r="J18" s="152"/>
      <c r="K18" s="152">
        <f>SUM(K19:K27)</f>
        <v>18749.280000000002</v>
      </c>
      <c r="L18" s="152"/>
      <c r="M18" s="152">
        <f>SUM(M19:M27)</f>
        <v>0</v>
      </c>
      <c r="N18" s="152"/>
      <c r="O18" s="152">
        <f>SUM(O19:O27)</f>
        <v>0.28000000000000003</v>
      </c>
      <c r="P18" s="152"/>
      <c r="Q18" s="152">
        <f>SUM(Q19:Q27)</f>
        <v>0</v>
      </c>
      <c r="R18" s="152"/>
      <c r="S18" s="152"/>
      <c r="T18" s="152"/>
      <c r="U18" s="152"/>
      <c r="V18" s="152">
        <f>SUM(V19:V27)</f>
        <v>47</v>
      </c>
      <c r="W18" s="152"/>
      <c r="AG18" t="s">
        <v>105</v>
      </c>
    </row>
    <row r="19" spans="1:60" outlineLevel="1" x14ac:dyDescent="0.2">
      <c r="A19" s="165">
        <v>9</v>
      </c>
      <c r="B19" s="166" t="s">
        <v>269</v>
      </c>
      <c r="C19" s="172" t="s">
        <v>270</v>
      </c>
      <c r="D19" s="167" t="s">
        <v>108</v>
      </c>
      <c r="E19" s="168">
        <v>20</v>
      </c>
      <c r="F19" s="169"/>
      <c r="G19" s="170">
        <f t="shared" ref="G19:G27" si="7">ROUND(E19*F19,2)</f>
        <v>0</v>
      </c>
      <c r="H19" s="151">
        <v>0</v>
      </c>
      <c r="I19" s="151">
        <f t="shared" ref="I19:I27" si="8">ROUND(E19*H19,2)</f>
        <v>0</v>
      </c>
      <c r="J19" s="151">
        <v>498.5</v>
      </c>
      <c r="K19" s="151">
        <f t="shared" ref="K19:K27" si="9">ROUND(E19*J19,2)</f>
        <v>9970</v>
      </c>
      <c r="L19" s="151">
        <v>21</v>
      </c>
      <c r="M19" s="151">
        <f t="shared" ref="M19:M27" si="10">G19*(1+L19/100)</f>
        <v>0</v>
      </c>
      <c r="N19" s="151">
        <v>0</v>
      </c>
      <c r="O19" s="151">
        <f t="shared" ref="O19:O27" si="11">ROUND(E19*N19,2)</f>
        <v>0</v>
      </c>
      <c r="P19" s="151">
        <v>0</v>
      </c>
      <c r="Q19" s="151">
        <f t="shared" ref="Q19:Q27" si="12">ROUND(E19*P19,2)</f>
        <v>0</v>
      </c>
      <c r="R19" s="151"/>
      <c r="S19" s="151" t="s">
        <v>109</v>
      </c>
      <c r="T19" s="151" t="s">
        <v>109</v>
      </c>
      <c r="U19" s="151">
        <v>1.2850000000000001</v>
      </c>
      <c r="V19" s="151">
        <f t="shared" ref="V19:V27" si="13">ROUND(E19*U19,2)</f>
        <v>25.7</v>
      </c>
      <c r="W19" s="151"/>
      <c r="X19" s="148"/>
      <c r="Y19" s="148"/>
      <c r="Z19" s="148"/>
      <c r="AA19" s="148"/>
      <c r="AB19" s="148"/>
      <c r="AC19" s="148"/>
      <c r="AD19" s="148"/>
      <c r="AE19" s="148"/>
      <c r="AF19" s="148"/>
      <c r="AG19" s="148" t="s">
        <v>110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65">
        <v>10</v>
      </c>
      <c r="B20" s="166" t="s">
        <v>271</v>
      </c>
      <c r="C20" s="172" t="s">
        <v>272</v>
      </c>
      <c r="D20" s="167" t="s">
        <v>108</v>
      </c>
      <c r="E20" s="168">
        <v>20</v>
      </c>
      <c r="F20" s="169"/>
      <c r="G20" s="170">
        <f t="shared" si="7"/>
        <v>0</v>
      </c>
      <c r="H20" s="151">
        <v>1.2300000000000002</v>
      </c>
      <c r="I20" s="151">
        <f t="shared" si="8"/>
        <v>24.6</v>
      </c>
      <c r="J20" s="151">
        <v>137.27000000000001</v>
      </c>
      <c r="K20" s="151">
        <f t="shared" si="9"/>
        <v>2745.4</v>
      </c>
      <c r="L20" s="151">
        <v>21</v>
      </c>
      <c r="M20" s="151">
        <f t="shared" si="10"/>
        <v>0</v>
      </c>
      <c r="N20" s="151">
        <v>0</v>
      </c>
      <c r="O20" s="151">
        <f t="shared" si="11"/>
        <v>0</v>
      </c>
      <c r="P20" s="151">
        <v>0</v>
      </c>
      <c r="Q20" s="151">
        <f t="shared" si="12"/>
        <v>0</v>
      </c>
      <c r="R20" s="151"/>
      <c r="S20" s="151" t="s">
        <v>109</v>
      </c>
      <c r="T20" s="151" t="s">
        <v>109</v>
      </c>
      <c r="U20" s="151">
        <v>0.34200000000000003</v>
      </c>
      <c r="V20" s="151">
        <f t="shared" si="13"/>
        <v>6.84</v>
      </c>
      <c r="W20" s="151"/>
      <c r="X20" s="148"/>
      <c r="Y20" s="148"/>
      <c r="Z20" s="148"/>
      <c r="AA20" s="148"/>
      <c r="AB20" s="148"/>
      <c r="AC20" s="148"/>
      <c r="AD20" s="148"/>
      <c r="AE20" s="148"/>
      <c r="AF20" s="148"/>
      <c r="AG20" s="148" t="s">
        <v>110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65">
        <v>11</v>
      </c>
      <c r="B21" s="166" t="s">
        <v>273</v>
      </c>
      <c r="C21" s="172" t="s">
        <v>274</v>
      </c>
      <c r="D21" s="167" t="s">
        <v>108</v>
      </c>
      <c r="E21" s="168">
        <v>20</v>
      </c>
      <c r="F21" s="169"/>
      <c r="G21" s="170">
        <f t="shared" si="7"/>
        <v>0</v>
      </c>
      <c r="H21" s="151">
        <v>33.160000000000004</v>
      </c>
      <c r="I21" s="151">
        <f t="shared" si="8"/>
        <v>663.2</v>
      </c>
      <c r="J21" s="151">
        <v>230.34</v>
      </c>
      <c r="K21" s="151">
        <f t="shared" si="9"/>
        <v>4606.8</v>
      </c>
      <c r="L21" s="151">
        <v>21</v>
      </c>
      <c r="M21" s="151">
        <f t="shared" si="10"/>
        <v>0</v>
      </c>
      <c r="N21" s="151">
        <v>4.5000000000000004E-4</v>
      </c>
      <c r="O21" s="151">
        <f t="shared" si="11"/>
        <v>0.01</v>
      </c>
      <c r="P21" s="151">
        <v>0</v>
      </c>
      <c r="Q21" s="151">
        <f t="shared" si="12"/>
        <v>0</v>
      </c>
      <c r="R21" s="151"/>
      <c r="S21" s="151" t="s">
        <v>109</v>
      </c>
      <c r="T21" s="151" t="s">
        <v>109</v>
      </c>
      <c r="U21" s="151">
        <v>0.57100000000000006</v>
      </c>
      <c r="V21" s="151">
        <f t="shared" si="13"/>
        <v>11.42</v>
      </c>
      <c r="W21" s="151"/>
      <c r="X21" s="148"/>
      <c r="Y21" s="148"/>
      <c r="Z21" s="148"/>
      <c r="AA21" s="148"/>
      <c r="AB21" s="148"/>
      <c r="AC21" s="148"/>
      <c r="AD21" s="148"/>
      <c r="AE21" s="148"/>
      <c r="AF21" s="148"/>
      <c r="AG21" s="148" t="s">
        <v>110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65">
        <v>12</v>
      </c>
      <c r="B22" s="166" t="s">
        <v>275</v>
      </c>
      <c r="C22" s="172" t="s">
        <v>276</v>
      </c>
      <c r="D22" s="167" t="s">
        <v>108</v>
      </c>
      <c r="E22" s="168">
        <v>20</v>
      </c>
      <c r="F22" s="169"/>
      <c r="G22" s="170">
        <f t="shared" si="7"/>
        <v>0</v>
      </c>
      <c r="H22" s="151">
        <v>2.41</v>
      </c>
      <c r="I22" s="151">
        <f t="shared" si="8"/>
        <v>48.2</v>
      </c>
      <c r="J22" s="151">
        <v>30.090000000000003</v>
      </c>
      <c r="K22" s="151">
        <f t="shared" si="9"/>
        <v>601.79999999999995</v>
      </c>
      <c r="L22" s="151">
        <v>21</v>
      </c>
      <c r="M22" s="151">
        <f t="shared" si="10"/>
        <v>0</v>
      </c>
      <c r="N22" s="151">
        <v>1.0000000000000001E-5</v>
      </c>
      <c r="O22" s="151">
        <f t="shared" si="11"/>
        <v>0</v>
      </c>
      <c r="P22" s="151">
        <v>0</v>
      </c>
      <c r="Q22" s="151">
        <f t="shared" si="12"/>
        <v>0</v>
      </c>
      <c r="R22" s="151"/>
      <c r="S22" s="151" t="s">
        <v>109</v>
      </c>
      <c r="T22" s="151" t="s">
        <v>109</v>
      </c>
      <c r="U22" s="151">
        <v>8.4000000000000005E-2</v>
      </c>
      <c r="V22" s="151">
        <f t="shared" si="13"/>
        <v>1.68</v>
      </c>
      <c r="W22" s="151"/>
      <c r="X22" s="148"/>
      <c r="Y22" s="148"/>
      <c r="Z22" s="148"/>
      <c r="AA22" s="148"/>
      <c r="AB22" s="148"/>
      <c r="AC22" s="148"/>
      <c r="AD22" s="148"/>
      <c r="AE22" s="148"/>
      <c r="AF22" s="148"/>
      <c r="AG22" s="148" t="s">
        <v>110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65">
        <v>13</v>
      </c>
      <c r="B23" s="166" t="s">
        <v>277</v>
      </c>
      <c r="C23" s="172" t="s">
        <v>278</v>
      </c>
      <c r="D23" s="167" t="s">
        <v>113</v>
      </c>
      <c r="E23" s="168">
        <v>0.60000000000000009</v>
      </c>
      <c r="F23" s="169"/>
      <c r="G23" s="170">
        <f t="shared" si="7"/>
        <v>0</v>
      </c>
      <c r="H23" s="151">
        <v>0</v>
      </c>
      <c r="I23" s="151">
        <f t="shared" si="8"/>
        <v>0</v>
      </c>
      <c r="J23" s="151">
        <v>687</v>
      </c>
      <c r="K23" s="151">
        <f t="shared" si="9"/>
        <v>412.2</v>
      </c>
      <c r="L23" s="151">
        <v>21</v>
      </c>
      <c r="M23" s="151">
        <f t="shared" si="10"/>
        <v>0</v>
      </c>
      <c r="N23" s="151">
        <v>0</v>
      </c>
      <c r="O23" s="151">
        <f t="shared" si="11"/>
        <v>0</v>
      </c>
      <c r="P23" s="151">
        <v>0</v>
      </c>
      <c r="Q23" s="151">
        <f t="shared" si="12"/>
        <v>0</v>
      </c>
      <c r="R23" s="151"/>
      <c r="S23" s="151" t="s">
        <v>109</v>
      </c>
      <c r="T23" s="151" t="s">
        <v>109</v>
      </c>
      <c r="U23" s="151">
        <v>0.88400000000000001</v>
      </c>
      <c r="V23" s="151">
        <f t="shared" si="13"/>
        <v>0.53</v>
      </c>
      <c r="W23" s="151"/>
      <c r="X23" s="148"/>
      <c r="Y23" s="148"/>
      <c r="Z23" s="148"/>
      <c r="AA23" s="148"/>
      <c r="AB23" s="148"/>
      <c r="AC23" s="148"/>
      <c r="AD23" s="148"/>
      <c r="AE23" s="148"/>
      <c r="AF23" s="148"/>
      <c r="AG23" s="148" t="s">
        <v>110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65">
        <v>14</v>
      </c>
      <c r="B24" s="166" t="s">
        <v>279</v>
      </c>
      <c r="C24" s="172" t="s">
        <v>280</v>
      </c>
      <c r="D24" s="167" t="s">
        <v>108</v>
      </c>
      <c r="E24" s="168">
        <v>60</v>
      </c>
      <c r="F24" s="169"/>
      <c r="G24" s="170">
        <f t="shared" si="7"/>
        <v>0</v>
      </c>
      <c r="H24" s="151">
        <v>70</v>
      </c>
      <c r="I24" s="151">
        <f t="shared" si="8"/>
        <v>4200</v>
      </c>
      <c r="J24" s="151">
        <v>0</v>
      </c>
      <c r="K24" s="151">
        <f t="shared" si="9"/>
        <v>0</v>
      </c>
      <c r="L24" s="151">
        <v>21</v>
      </c>
      <c r="M24" s="151">
        <f t="shared" si="10"/>
        <v>0</v>
      </c>
      <c r="N24" s="151">
        <v>3.7000000000000002E-3</v>
      </c>
      <c r="O24" s="151">
        <f t="shared" si="11"/>
        <v>0.22</v>
      </c>
      <c r="P24" s="151">
        <v>0</v>
      </c>
      <c r="Q24" s="151">
        <f t="shared" si="12"/>
        <v>0</v>
      </c>
      <c r="R24" s="151" t="s">
        <v>117</v>
      </c>
      <c r="S24" s="151" t="s">
        <v>109</v>
      </c>
      <c r="T24" s="151" t="s">
        <v>281</v>
      </c>
      <c r="U24" s="151">
        <v>0</v>
      </c>
      <c r="V24" s="151">
        <f t="shared" si="13"/>
        <v>0</v>
      </c>
      <c r="W24" s="151"/>
      <c r="X24" s="148"/>
      <c r="Y24" s="148"/>
      <c r="Z24" s="148"/>
      <c r="AA24" s="148"/>
      <c r="AB24" s="148"/>
      <c r="AC24" s="148"/>
      <c r="AD24" s="148"/>
      <c r="AE24" s="148"/>
      <c r="AF24" s="148"/>
      <c r="AG24" s="148" t="s">
        <v>119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65">
        <v>15</v>
      </c>
      <c r="B25" s="166" t="s">
        <v>282</v>
      </c>
      <c r="C25" s="172" t="s">
        <v>283</v>
      </c>
      <c r="D25" s="167" t="s">
        <v>108</v>
      </c>
      <c r="E25" s="168">
        <v>60</v>
      </c>
      <c r="F25" s="169"/>
      <c r="G25" s="170">
        <f t="shared" si="7"/>
        <v>0</v>
      </c>
      <c r="H25" s="151">
        <v>15.100000000000001</v>
      </c>
      <c r="I25" s="151">
        <f t="shared" si="8"/>
        <v>906</v>
      </c>
      <c r="J25" s="151">
        <v>0</v>
      </c>
      <c r="K25" s="151">
        <f t="shared" si="9"/>
        <v>0</v>
      </c>
      <c r="L25" s="151">
        <v>21</v>
      </c>
      <c r="M25" s="151">
        <f t="shared" si="10"/>
        <v>0</v>
      </c>
      <c r="N25" s="151">
        <v>8.0000000000000004E-4</v>
      </c>
      <c r="O25" s="151">
        <f t="shared" si="11"/>
        <v>0.05</v>
      </c>
      <c r="P25" s="151">
        <v>0</v>
      </c>
      <c r="Q25" s="151">
        <f t="shared" si="12"/>
        <v>0</v>
      </c>
      <c r="R25" s="151" t="s">
        <v>117</v>
      </c>
      <c r="S25" s="151" t="s">
        <v>109</v>
      </c>
      <c r="T25" s="151" t="s">
        <v>284</v>
      </c>
      <c r="U25" s="151">
        <v>0</v>
      </c>
      <c r="V25" s="151">
        <f t="shared" si="13"/>
        <v>0</v>
      </c>
      <c r="W25" s="151"/>
      <c r="X25" s="148"/>
      <c r="Y25" s="148"/>
      <c r="Z25" s="148"/>
      <c r="AA25" s="148"/>
      <c r="AB25" s="148"/>
      <c r="AC25" s="148"/>
      <c r="AD25" s="148"/>
      <c r="AE25" s="148"/>
      <c r="AF25" s="148"/>
      <c r="AG25" s="148" t="s">
        <v>119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65">
        <v>16</v>
      </c>
      <c r="B26" s="166" t="s">
        <v>285</v>
      </c>
      <c r="C26" s="172" t="s">
        <v>286</v>
      </c>
      <c r="D26" s="167" t="s">
        <v>108</v>
      </c>
      <c r="E26" s="168">
        <v>0.2</v>
      </c>
      <c r="F26" s="169"/>
      <c r="G26" s="170">
        <f t="shared" si="7"/>
        <v>0</v>
      </c>
      <c r="H26" s="151">
        <v>72</v>
      </c>
      <c r="I26" s="151">
        <f t="shared" si="8"/>
        <v>14.4</v>
      </c>
      <c r="J26" s="151">
        <v>0</v>
      </c>
      <c r="K26" s="151">
        <f t="shared" si="9"/>
        <v>0</v>
      </c>
      <c r="L26" s="151">
        <v>21</v>
      </c>
      <c r="M26" s="151">
        <f t="shared" si="10"/>
        <v>0</v>
      </c>
      <c r="N26" s="151">
        <v>5.0000000000000001E-4</v>
      </c>
      <c r="O26" s="151">
        <f t="shared" si="11"/>
        <v>0</v>
      </c>
      <c r="P26" s="151">
        <v>0</v>
      </c>
      <c r="Q26" s="151">
        <f t="shared" si="12"/>
        <v>0</v>
      </c>
      <c r="R26" s="151" t="s">
        <v>117</v>
      </c>
      <c r="S26" s="151" t="s">
        <v>109</v>
      </c>
      <c r="T26" s="151" t="s">
        <v>118</v>
      </c>
      <c r="U26" s="151">
        <v>0</v>
      </c>
      <c r="V26" s="151">
        <f t="shared" si="13"/>
        <v>0</v>
      </c>
      <c r="W26" s="151"/>
      <c r="X26" s="148"/>
      <c r="Y26" s="148"/>
      <c r="Z26" s="148"/>
      <c r="AA26" s="148"/>
      <c r="AB26" s="148"/>
      <c r="AC26" s="148"/>
      <c r="AD26" s="148"/>
      <c r="AE26" s="148"/>
      <c r="AF26" s="148"/>
      <c r="AG26" s="148" t="s">
        <v>119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65">
        <v>17</v>
      </c>
      <c r="B27" s="166" t="s">
        <v>263</v>
      </c>
      <c r="C27" s="172" t="s">
        <v>264</v>
      </c>
      <c r="D27" s="167" t="s">
        <v>147</v>
      </c>
      <c r="E27" s="168">
        <v>0.4294</v>
      </c>
      <c r="F27" s="169"/>
      <c r="G27" s="170">
        <f t="shared" si="7"/>
        <v>0</v>
      </c>
      <c r="H27" s="151">
        <v>0</v>
      </c>
      <c r="I27" s="151">
        <f t="shared" si="8"/>
        <v>0</v>
      </c>
      <c r="J27" s="151">
        <v>962</v>
      </c>
      <c r="K27" s="151">
        <f t="shared" si="9"/>
        <v>413.08</v>
      </c>
      <c r="L27" s="151">
        <v>21</v>
      </c>
      <c r="M27" s="151">
        <f t="shared" si="10"/>
        <v>0</v>
      </c>
      <c r="N27" s="151">
        <v>0</v>
      </c>
      <c r="O27" s="151">
        <f t="shared" si="11"/>
        <v>0</v>
      </c>
      <c r="P27" s="151">
        <v>0</v>
      </c>
      <c r="Q27" s="151">
        <f t="shared" si="12"/>
        <v>0</v>
      </c>
      <c r="R27" s="151"/>
      <c r="S27" s="151" t="s">
        <v>109</v>
      </c>
      <c r="T27" s="151" t="s">
        <v>109</v>
      </c>
      <c r="U27" s="151">
        <v>1.925</v>
      </c>
      <c r="V27" s="151">
        <f t="shared" si="13"/>
        <v>0.83</v>
      </c>
      <c r="W27" s="151"/>
      <c r="X27" s="148"/>
      <c r="Y27" s="148"/>
      <c r="Z27" s="148"/>
      <c r="AA27" s="148"/>
      <c r="AB27" s="148"/>
      <c r="AC27" s="148"/>
      <c r="AD27" s="148"/>
      <c r="AE27" s="148"/>
      <c r="AF27" s="148"/>
      <c r="AG27" s="148" t="s">
        <v>110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x14ac:dyDescent="0.2">
      <c r="A28" s="153" t="s">
        <v>104</v>
      </c>
      <c r="B28" s="154" t="s">
        <v>70</v>
      </c>
      <c r="C28" s="171" t="s">
        <v>71</v>
      </c>
      <c r="D28" s="155"/>
      <c r="E28" s="156"/>
      <c r="F28" s="157"/>
      <c r="G28" s="158">
        <f>SUMIF(AG29:AG31,"&lt;&gt;NOR",G29:G31)</f>
        <v>0</v>
      </c>
      <c r="H28" s="152"/>
      <c r="I28" s="152">
        <f>SUM(I29:I31)</f>
        <v>1741.89</v>
      </c>
      <c r="J28" s="152"/>
      <c r="K28" s="152">
        <f>SUM(K29:K31)</f>
        <v>2977.1800000000003</v>
      </c>
      <c r="L28" s="152"/>
      <c r="M28" s="152">
        <f>SUM(M29:M31)</f>
        <v>0</v>
      </c>
      <c r="N28" s="152"/>
      <c r="O28" s="152">
        <f>SUM(O29:O31)</f>
        <v>1.47</v>
      </c>
      <c r="P28" s="152"/>
      <c r="Q28" s="152">
        <f>SUM(Q29:Q31)</f>
        <v>0</v>
      </c>
      <c r="R28" s="152"/>
      <c r="S28" s="152"/>
      <c r="T28" s="152"/>
      <c r="U28" s="152"/>
      <c r="V28" s="152">
        <f>SUM(V29:V31)</f>
        <v>5.79</v>
      </c>
      <c r="W28" s="152"/>
      <c r="AG28" t="s">
        <v>105</v>
      </c>
    </row>
    <row r="29" spans="1:60" outlineLevel="1" x14ac:dyDescent="0.2">
      <c r="A29" s="165">
        <v>18</v>
      </c>
      <c r="B29" s="166" t="s">
        <v>287</v>
      </c>
      <c r="C29" s="172" t="s">
        <v>288</v>
      </c>
      <c r="D29" s="167" t="s">
        <v>116</v>
      </c>
      <c r="E29" s="168">
        <v>56</v>
      </c>
      <c r="F29" s="169"/>
      <c r="G29" s="170">
        <f>ROUND(E29*F29,2)</f>
        <v>0</v>
      </c>
      <c r="H29" s="151">
        <v>0.98000000000000009</v>
      </c>
      <c r="I29" s="151">
        <f>ROUND(E29*H29,2)</f>
        <v>54.88</v>
      </c>
      <c r="J29" s="151">
        <v>16.020000000000003</v>
      </c>
      <c r="K29" s="151">
        <f>ROUND(E29*J29,2)</f>
        <v>897.12</v>
      </c>
      <c r="L29" s="151">
        <v>21</v>
      </c>
      <c r="M29" s="151">
        <f>G29*(1+L29/100)</f>
        <v>0</v>
      </c>
      <c r="N29" s="151">
        <v>8.4000000000000003E-4</v>
      </c>
      <c r="O29" s="151">
        <f>ROUND(E29*N29,2)</f>
        <v>0.05</v>
      </c>
      <c r="P29" s="151">
        <v>0</v>
      </c>
      <c r="Q29" s="151">
        <f>ROUND(E29*P29,2)</f>
        <v>0</v>
      </c>
      <c r="R29" s="151"/>
      <c r="S29" s="151" t="s">
        <v>109</v>
      </c>
      <c r="T29" s="151" t="s">
        <v>109</v>
      </c>
      <c r="U29" s="151">
        <v>3.2000000000000001E-2</v>
      </c>
      <c r="V29" s="151">
        <f>ROUND(E29*U29,2)</f>
        <v>1.79</v>
      </c>
      <c r="W29" s="151"/>
      <c r="X29" s="148"/>
      <c r="Y29" s="148"/>
      <c r="Z29" s="148"/>
      <c r="AA29" s="148"/>
      <c r="AB29" s="148"/>
      <c r="AC29" s="148"/>
      <c r="AD29" s="148"/>
      <c r="AE29" s="148"/>
      <c r="AF29" s="148"/>
      <c r="AG29" s="148" t="s">
        <v>110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65">
        <v>19</v>
      </c>
      <c r="B30" s="166" t="s">
        <v>289</v>
      </c>
      <c r="C30" s="172" t="s">
        <v>290</v>
      </c>
      <c r="D30" s="167" t="s">
        <v>113</v>
      </c>
      <c r="E30" s="168">
        <v>0.5625</v>
      </c>
      <c r="F30" s="169"/>
      <c r="G30" s="170">
        <f>ROUND(E30*F30,2)</f>
        <v>0</v>
      </c>
      <c r="H30" s="151">
        <v>2999.13</v>
      </c>
      <c r="I30" s="151">
        <f>ROUND(E30*H30,2)</f>
        <v>1687.01</v>
      </c>
      <c r="J30" s="151">
        <v>825.87</v>
      </c>
      <c r="K30" s="151">
        <f>ROUND(E30*J30,2)</f>
        <v>464.55</v>
      </c>
      <c r="L30" s="151">
        <v>21</v>
      </c>
      <c r="M30" s="151">
        <f>G30*(1+L30/100)</f>
        <v>0</v>
      </c>
      <c r="N30" s="151">
        <v>2.5250000000000004</v>
      </c>
      <c r="O30" s="151">
        <f>ROUND(E30*N30,2)</f>
        <v>1.42</v>
      </c>
      <c r="P30" s="151">
        <v>0</v>
      </c>
      <c r="Q30" s="151">
        <f>ROUND(E30*P30,2)</f>
        <v>0</v>
      </c>
      <c r="R30" s="151"/>
      <c r="S30" s="151" t="s">
        <v>109</v>
      </c>
      <c r="T30" s="151" t="s">
        <v>118</v>
      </c>
      <c r="U30" s="151">
        <v>1.4420000000000002</v>
      </c>
      <c r="V30" s="151">
        <f>ROUND(E30*U30,2)</f>
        <v>0.81</v>
      </c>
      <c r="W30" s="151"/>
      <c r="X30" s="148"/>
      <c r="Y30" s="148"/>
      <c r="Z30" s="148"/>
      <c r="AA30" s="148"/>
      <c r="AB30" s="148"/>
      <c r="AC30" s="148"/>
      <c r="AD30" s="148"/>
      <c r="AE30" s="148"/>
      <c r="AF30" s="148"/>
      <c r="AG30" s="148" t="s">
        <v>110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59">
        <v>20</v>
      </c>
      <c r="B31" s="160" t="s">
        <v>291</v>
      </c>
      <c r="C31" s="173" t="s">
        <v>292</v>
      </c>
      <c r="D31" s="161" t="s">
        <v>147</v>
      </c>
      <c r="E31" s="162">
        <v>8.1797800000000009</v>
      </c>
      <c r="F31" s="163"/>
      <c r="G31" s="164">
        <f>ROUND(E31*F31,2)</f>
        <v>0</v>
      </c>
      <c r="H31" s="151">
        <v>0</v>
      </c>
      <c r="I31" s="151">
        <f>ROUND(E31*H31,2)</f>
        <v>0</v>
      </c>
      <c r="J31" s="151">
        <v>197.5</v>
      </c>
      <c r="K31" s="151">
        <f>ROUND(E31*J31,2)</f>
        <v>1615.51</v>
      </c>
      <c r="L31" s="151">
        <v>21</v>
      </c>
      <c r="M31" s="151">
        <f>G31*(1+L31/100)</f>
        <v>0</v>
      </c>
      <c r="N31" s="151">
        <v>0</v>
      </c>
      <c r="O31" s="151">
        <f>ROUND(E31*N31,2)</f>
        <v>0</v>
      </c>
      <c r="P31" s="151">
        <v>0</v>
      </c>
      <c r="Q31" s="151">
        <f>ROUND(E31*P31,2)</f>
        <v>0</v>
      </c>
      <c r="R31" s="151"/>
      <c r="S31" s="151" t="s">
        <v>109</v>
      </c>
      <c r="T31" s="151" t="s">
        <v>184</v>
      </c>
      <c r="U31" s="151">
        <v>0.39</v>
      </c>
      <c r="V31" s="151">
        <f>ROUND(E31*U31,2)</f>
        <v>3.19</v>
      </c>
      <c r="W31" s="151"/>
      <c r="X31" s="148"/>
      <c r="Y31" s="148"/>
      <c r="Z31" s="148"/>
      <c r="AA31" s="148"/>
      <c r="AB31" s="148"/>
      <c r="AC31" s="148"/>
      <c r="AD31" s="148"/>
      <c r="AE31" s="148"/>
      <c r="AF31" s="148"/>
      <c r="AG31" s="148" t="s">
        <v>181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x14ac:dyDescent="0.2">
      <c r="A32" s="5"/>
      <c r="B32" s="6"/>
      <c r="C32" s="174"/>
      <c r="D32" s="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AE32">
        <v>15</v>
      </c>
      <c r="AF32">
        <v>21</v>
      </c>
    </row>
    <row r="33" spans="3:33" x14ac:dyDescent="0.2">
      <c r="C33" s="175"/>
      <c r="D33" s="139"/>
      <c r="AG33" t="s">
        <v>239</v>
      </c>
    </row>
    <row r="34" spans="3:33" x14ac:dyDescent="0.2">
      <c r="D34" s="139"/>
    </row>
    <row r="35" spans="3:33" x14ac:dyDescent="0.2">
      <c r="D35" s="139"/>
    </row>
    <row r="36" spans="3:33" x14ac:dyDescent="0.2">
      <c r="D36" s="139"/>
    </row>
    <row r="37" spans="3:33" x14ac:dyDescent="0.2">
      <c r="D37" s="139"/>
    </row>
    <row r="38" spans="3:33" x14ac:dyDescent="0.2">
      <c r="D38" s="139"/>
    </row>
    <row r="39" spans="3:33" x14ac:dyDescent="0.2">
      <c r="D39" s="139"/>
    </row>
    <row r="40" spans="3:33" x14ac:dyDescent="0.2">
      <c r="D40" s="139"/>
    </row>
    <row r="41" spans="3:33" x14ac:dyDescent="0.2">
      <c r="D41" s="139"/>
    </row>
    <row r="42" spans="3:33" x14ac:dyDescent="0.2">
      <c r="D42" s="139"/>
    </row>
    <row r="43" spans="3:33" x14ac:dyDescent="0.2">
      <c r="D43" s="139"/>
    </row>
    <row r="44" spans="3:33" x14ac:dyDescent="0.2">
      <c r="D44" s="139"/>
    </row>
    <row r="45" spans="3:33" x14ac:dyDescent="0.2">
      <c r="D45" s="139"/>
    </row>
    <row r="46" spans="3:33" x14ac:dyDescent="0.2">
      <c r="D46" s="139"/>
    </row>
    <row r="47" spans="3:33" x14ac:dyDescent="0.2">
      <c r="D47" s="139"/>
    </row>
    <row r="48" spans="3:33" x14ac:dyDescent="0.2">
      <c r="D48" s="139"/>
    </row>
    <row r="49" spans="4:4" x14ac:dyDescent="0.2">
      <c r="D49" s="139"/>
    </row>
    <row r="50" spans="4:4" x14ac:dyDescent="0.2">
      <c r="D50" s="139"/>
    </row>
    <row r="51" spans="4:4" x14ac:dyDescent="0.2">
      <c r="D51" s="139"/>
    </row>
    <row r="52" spans="4:4" x14ac:dyDescent="0.2">
      <c r="D52" s="139"/>
    </row>
    <row r="53" spans="4:4" x14ac:dyDescent="0.2">
      <c r="D53" s="139"/>
    </row>
    <row r="54" spans="4:4" x14ac:dyDescent="0.2">
      <c r="D54" s="139"/>
    </row>
    <row r="55" spans="4:4" x14ac:dyDescent="0.2">
      <c r="D55" s="139"/>
    </row>
    <row r="56" spans="4:4" x14ac:dyDescent="0.2">
      <c r="D56" s="139"/>
    </row>
    <row r="57" spans="4:4" x14ac:dyDescent="0.2">
      <c r="D57" s="139"/>
    </row>
    <row r="58" spans="4:4" x14ac:dyDescent="0.2">
      <c r="D58" s="139"/>
    </row>
    <row r="59" spans="4:4" x14ac:dyDescent="0.2">
      <c r="D59" s="139"/>
    </row>
    <row r="60" spans="4:4" x14ac:dyDescent="0.2">
      <c r="D60" s="139"/>
    </row>
    <row r="61" spans="4:4" x14ac:dyDescent="0.2">
      <c r="D61" s="139"/>
    </row>
    <row r="62" spans="4:4" x14ac:dyDescent="0.2">
      <c r="D62" s="139"/>
    </row>
    <row r="63" spans="4:4" x14ac:dyDescent="0.2">
      <c r="D63" s="139"/>
    </row>
    <row r="64" spans="4:4" x14ac:dyDescent="0.2">
      <c r="D64" s="139"/>
    </row>
    <row r="65" spans="4:4" x14ac:dyDescent="0.2">
      <c r="D65" s="139"/>
    </row>
    <row r="66" spans="4:4" x14ac:dyDescent="0.2">
      <c r="D66" s="139"/>
    </row>
    <row r="67" spans="4:4" x14ac:dyDescent="0.2">
      <c r="D67" s="139"/>
    </row>
    <row r="68" spans="4:4" x14ac:dyDescent="0.2">
      <c r="D68" s="139"/>
    </row>
    <row r="69" spans="4:4" x14ac:dyDescent="0.2">
      <c r="D69" s="139"/>
    </row>
    <row r="70" spans="4:4" x14ac:dyDescent="0.2">
      <c r="D70" s="139"/>
    </row>
    <row r="71" spans="4:4" x14ac:dyDescent="0.2">
      <c r="D71" s="139"/>
    </row>
    <row r="72" spans="4:4" x14ac:dyDescent="0.2">
      <c r="D72" s="139"/>
    </row>
    <row r="73" spans="4:4" x14ac:dyDescent="0.2">
      <c r="D73" s="139"/>
    </row>
    <row r="74" spans="4:4" x14ac:dyDescent="0.2">
      <c r="D74" s="139"/>
    </row>
    <row r="75" spans="4:4" x14ac:dyDescent="0.2">
      <c r="D75" s="139"/>
    </row>
    <row r="76" spans="4:4" x14ac:dyDescent="0.2">
      <c r="D76" s="139"/>
    </row>
    <row r="77" spans="4:4" x14ac:dyDescent="0.2">
      <c r="D77" s="139"/>
    </row>
    <row r="78" spans="4:4" x14ac:dyDescent="0.2">
      <c r="D78" s="139"/>
    </row>
    <row r="79" spans="4:4" x14ac:dyDescent="0.2">
      <c r="D79" s="139"/>
    </row>
    <row r="80" spans="4:4" x14ac:dyDescent="0.2">
      <c r="D80" s="139"/>
    </row>
    <row r="81" spans="4:4" x14ac:dyDescent="0.2">
      <c r="D81" s="139"/>
    </row>
    <row r="82" spans="4:4" x14ac:dyDescent="0.2">
      <c r="D82" s="139"/>
    </row>
    <row r="83" spans="4:4" x14ac:dyDescent="0.2">
      <c r="D83" s="139"/>
    </row>
    <row r="84" spans="4:4" x14ac:dyDescent="0.2">
      <c r="D84" s="139"/>
    </row>
    <row r="85" spans="4:4" x14ac:dyDescent="0.2">
      <c r="D85" s="139"/>
    </row>
    <row r="86" spans="4:4" x14ac:dyDescent="0.2">
      <c r="D86" s="139"/>
    </row>
    <row r="87" spans="4:4" x14ac:dyDescent="0.2">
      <c r="D87" s="139"/>
    </row>
    <row r="88" spans="4:4" x14ac:dyDescent="0.2">
      <c r="D88" s="139"/>
    </row>
    <row r="89" spans="4:4" x14ac:dyDescent="0.2">
      <c r="D89" s="139"/>
    </row>
    <row r="90" spans="4:4" x14ac:dyDescent="0.2">
      <c r="D90" s="139"/>
    </row>
    <row r="91" spans="4:4" x14ac:dyDescent="0.2">
      <c r="D91" s="139"/>
    </row>
    <row r="92" spans="4:4" x14ac:dyDescent="0.2">
      <c r="D92" s="139"/>
    </row>
    <row r="93" spans="4:4" x14ac:dyDescent="0.2">
      <c r="D93" s="139"/>
    </row>
    <row r="94" spans="4:4" x14ac:dyDescent="0.2">
      <c r="D94" s="139"/>
    </row>
    <row r="95" spans="4:4" x14ac:dyDescent="0.2">
      <c r="D95" s="139"/>
    </row>
    <row r="96" spans="4:4" x14ac:dyDescent="0.2">
      <c r="D96" s="139"/>
    </row>
    <row r="97" spans="4:4" x14ac:dyDescent="0.2">
      <c r="D97" s="139"/>
    </row>
    <row r="98" spans="4:4" x14ac:dyDescent="0.2">
      <c r="D98" s="139"/>
    </row>
    <row r="99" spans="4:4" x14ac:dyDescent="0.2">
      <c r="D99" s="139"/>
    </row>
    <row r="100" spans="4:4" x14ac:dyDescent="0.2">
      <c r="D100" s="139"/>
    </row>
    <row r="101" spans="4:4" x14ac:dyDescent="0.2">
      <c r="D101" s="139"/>
    </row>
    <row r="102" spans="4:4" x14ac:dyDescent="0.2">
      <c r="D102" s="139"/>
    </row>
    <row r="103" spans="4:4" x14ac:dyDescent="0.2">
      <c r="D103" s="139"/>
    </row>
    <row r="104" spans="4:4" x14ac:dyDescent="0.2">
      <c r="D104" s="139"/>
    </row>
    <row r="105" spans="4:4" x14ac:dyDescent="0.2">
      <c r="D105" s="139"/>
    </row>
    <row r="106" spans="4:4" x14ac:dyDescent="0.2">
      <c r="D106" s="139"/>
    </row>
    <row r="107" spans="4:4" x14ac:dyDescent="0.2">
      <c r="D107" s="139"/>
    </row>
    <row r="108" spans="4:4" x14ac:dyDescent="0.2">
      <c r="D108" s="139"/>
    </row>
    <row r="109" spans="4:4" x14ac:dyDescent="0.2">
      <c r="D109" s="139"/>
    </row>
    <row r="110" spans="4:4" x14ac:dyDescent="0.2">
      <c r="D110" s="139"/>
    </row>
    <row r="111" spans="4:4" x14ac:dyDescent="0.2">
      <c r="D111" s="139"/>
    </row>
    <row r="112" spans="4:4" x14ac:dyDescent="0.2">
      <c r="D112" s="139"/>
    </row>
    <row r="113" spans="4:4" x14ac:dyDescent="0.2">
      <c r="D113" s="139"/>
    </row>
    <row r="114" spans="4:4" x14ac:dyDescent="0.2">
      <c r="D114" s="139"/>
    </row>
    <row r="115" spans="4:4" x14ac:dyDescent="0.2">
      <c r="D115" s="139"/>
    </row>
    <row r="116" spans="4:4" x14ac:dyDescent="0.2">
      <c r="D116" s="139"/>
    </row>
    <row r="117" spans="4:4" x14ac:dyDescent="0.2">
      <c r="D117" s="139"/>
    </row>
    <row r="118" spans="4:4" x14ac:dyDescent="0.2">
      <c r="D118" s="139"/>
    </row>
    <row r="119" spans="4:4" x14ac:dyDescent="0.2">
      <c r="D119" s="139"/>
    </row>
    <row r="120" spans="4:4" x14ac:dyDescent="0.2">
      <c r="D120" s="139"/>
    </row>
    <row r="121" spans="4:4" x14ac:dyDescent="0.2">
      <c r="D121" s="139"/>
    </row>
    <row r="122" spans="4:4" x14ac:dyDescent="0.2">
      <c r="D122" s="139"/>
    </row>
    <row r="123" spans="4:4" x14ac:dyDescent="0.2">
      <c r="D123" s="139"/>
    </row>
    <row r="124" spans="4:4" x14ac:dyDescent="0.2">
      <c r="D124" s="139"/>
    </row>
    <row r="125" spans="4:4" x14ac:dyDescent="0.2">
      <c r="D125" s="139"/>
    </row>
    <row r="126" spans="4:4" x14ac:dyDescent="0.2">
      <c r="D126" s="139"/>
    </row>
    <row r="127" spans="4:4" x14ac:dyDescent="0.2">
      <c r="D127" s="139"/>
    </row>
    <row r="128" spans="4:4" x14ac:dyDescent="0.2">
      <c r="D128" s="139"/>
    </row>
    <row r="129" spans="4:4" x14ac:dyDescent="0.2">
      <c r="D129" s="139"/>
    </row>
    <row r="130" spans="4:4" x14ac:dyDescent="0.2">
      <c r="D130" s="139"/>
    </row>
    <row r="131" spans="4:4" x14ac:dyDescent="0.2">
      <c r="D131" s="139"/>
    </row>
    <row r="132" spans="4:4" x14ac:dyDescent="0.2">
      <c r="D132" s="139"/>
    </row>
    <row r="133" spans="4:4" x14ac:dyDescent="0.2">
      <c r="D133" s="139"/>
    </row>
    <row r="134" spans="4:4" x14ac:dyDescent="0.2">
      <c r="D134" s="139"/>
    </row>
    <row r="135" spans="4:4" x14ac:dyDescent="0.2">
      <c r="D135" s="139"/>
    </row>
    <row r="136" spans="4:4" x14ac:dyDescent="0.2">
      <c r="D136" s="139"/>
    </row>
    <row r="137" spans="4:4" x14ac:dyDescent="0.2">
      <c r="D137" s="139"/>
    </row>
    <row r="138" spans="4:4" x14ac:dyDescent="0.2">
      <c r="D138" s="139"/>
    </row>
    <row r="139" spans="4:4" x14ac:dyDescent="0.2">
      <c r="D139" s="139"/>
    </row>
    <row r="140" spans="4:4" x14ac:dyDescent="0.2">
      <c r="D140" s="139"/>
    </row>
    <row r="141" spans="4:4" x14ac:dyDescent="0.2">
      <c r="D141" s="139"/>
    </row>
    <row r="142" spans="4:4" x14ac:dyDescent="0.2">
      <c r="D142" s="139"/>
    </row>
    <row r="143" spans="4:4" x14ac:dyDescent="0.2">
      <c r="D143" s="139"/>
    </row>
    <row r="144" spans="4:4" x14ac:dyDescent="0.2">
      <c r="D144" s="139"/>
    </row>
    <row r="145" spans="4:4" x14ac:dyDescent="0.2">
      <c r="D145" s="139"/>
    </row>
    <row r="146" spans="4:4" x14ac:dyDescent="0.2">
      <c r="D146" s="139"/>
    </row>
    <row r="147" spans="4:4" x14ac:dyDescent="0.2">
      <c r="D147" s="139"/>
    </row>
    <row r="148" spans="4:4" x14ac:dyDescent="0.2">
      <c r="D148" s="139"/>
    </row>
    <row r="149" spans="4:4" x14ac:dyDescent="0.2">
      <c r="D149" s="139"/>
    </row>
    <row r="150" spans="4:4" x14ac:dyDescent="0.2">
      <c r="D150" s="139"/>
    </row>
    <row r="151" spans="4:4" x14ac:dyDescent="0.2">
      <c r="D151" s="139"/>
    </row>
    <row r="152" spans="4:4" x14ac:dyDescent="0.2">
      <c r="D152" s="139"/>
    </row>
    <row r="153" spans="4:4" x14ac:dyDescent="0.2">
      <c r="D153" s="139"/>
    </row>
    <row r="154" spans="4:4" x14ac:dyDescent="0.2">
      <c r="D154" s="139"/>
    </row>
    <row r="155" spans="4:4" x14ac:dyDescent="0.2">
      <c r="D155" s="139"/>
    </row>
    <row r="156" spans="4:4" x14ac:dyDescent="0.2">
      <c r="D156" s="139"/>
    </row>
    <row r="157" spans="4:4" x14ac:dyDescent="0.2">
      <c r="D157" s="139"/>
    </row>
    <row r="158" spans="4:4" x14ac:dyDescent="0.2">
      <c r="D158" s="139"/>
    </row>
    <row r="159" spans="4:4" x14ac:dyDescent="0.2">
      <c r="D159" s="139"/>
    </row>
    <row r="160" spans="4:4" x14ac:dyDescent="0.2">
      <c r="D160" s="139"/>
    </row>
    <row r="161" spans="4:4" x14ac:dyDescent="0.2">
      <c r="D161" s="139"/>
    </row>
    <row r="162" spans="4:4" x14ac:dyDescent="0.2">
      <c r="D162" s="139"/>
    </row>
    <row r="163" spans="4:4" x14ac:dyDescent="0.2">
      <c r="D163" s="139"/>
    </row>
    <row r="164" spans="4:4" x14ac:dyDescent="0.2">
      <c r="D164" s="139"/>
    </row>
    <row r="165" spans="4:4" x14ac:dyDescent="0.2">
      <c r="D165" s="139"/>
    </row>
    <row r="166" spans="4:4" x14ac:dyDescent="0.2">
      <c r="D166" s="139"/>
    </row>
    <row r="167" spans="4:4" x14ac:dyDescent="0.2">
      <c r="D167" s="139"/>
    </row>
    <row r="168" spans="4:4" x14ac:dyDescent="0.2">
      <c r="D168" s="139"/>
    </row>
    <row r="169" spans="4:4" x14ac:dyDescent="0.2">
      <c r="D169" s="139"/>
    </row>
    <row r="170" spans="4:4" x14ac:dyDescent="0.2">
      <c r="D170" s="139"/>
    </row>
    <row r="171" spans="4:4" x14ac:dyDescent="0.2">
      <c r="D171" s="139"/>
    </row>
    <row r="172" spans="4:4" x14ac:dyDescent="0.2">
      <c r="D172" s="139"/>
    </row>
    <row r="173" spans="4:4" x14ac:dyDescent="0.2">
      <c r="D173" s="139"/>
    </row>
    <row r="174" spans="4:4" x14ac:dyDescent="0.2">
      <c r="D174" s="139"/>
    </row>
    <row r="175" spans="4:4" x14ac:dyDescent="0.2">
      <c r="D175" s="139"/>
    </row>
    <row r="176" spans="4:4" x14ac:dyDescent="0.2">
      <c r="D176" s="139"/>
    </row>
    <row r="177" spans="4:4" x14ac:dyDescent="0.2">
      <c r="D177" s="139"/>
    </row>
    <row r="178" spans="4:4" x14ac:dyDescent="0.2">
      <c r="D178" s="139"/>
    </row>
    <row r="179" spans="4:4" x14ac:dyDescent="0.2">
      <c r="D179" s="139"/>
    </row>
    <row r="180" spans="4:4" x14ac:dyDescent="0.2">
      <c r="D180" s="139"/>
    </row>
    <row r="181" spans="4:4" x14ac:dyDescent="0.2">
      <c r="D181" s="139"/>
    </row>
    <row r="182" spans="4:4" x14ac:dyDescent="0.2">
      <c r="D182" s="139"/>
    </row>
    <row r="183" spans="4:4" x14ac:dyDescent="0.2">
      <c r="D183" s="139"/>
    </row>
    <row r="184" spans="4:4" x14ac:dyDescent="0.2">
      <c r="D184" s="139"/>
    </row>
    <row r="185" spans="4:4" x14ac:dyDescent="0.2">
      <c r="D185" s="139"/>
    </row>
    <row r="186" spans="4:4" x14ac:dyDescent="0.2">
      <c r="D186" s="139"/>
    </row>
    <row r="187" spans="4:4" x14ac:dyDescent="0.2">
      <c r="D187" s="139"/>
    </row>
    <row r="188" spans="4:4" x14ac:dyDescent="0.2">
      <c r="D188" s="139"/>
    </row>
    <row r="189" spans="4:4" x14ac:dyDescent="0.2">
      <c r="D189" s="139"/>
    </row>
    <row r="190" spans="4:4" x14ac:dyDescent="0.2">
      <c r="D190" s="139"/>
    </row>
    <row r="191" spans="4:4" x14ac:dyDescent="0.2">
      <c r="D191" s="139"/>
    </row>
    <row r="192" spans="4:4" x14ac:dyDescent="0.2">
      <c r="D192" s="139"/>
    </row>
    <row r="193" spans="4:4" x14ac:dyDescent="0.2">
      <c r="D193" s="139"/>
    </row>
    <row r="194" spans="4:4" x14ac:dyDescent="0.2">
      <c r="D194" s="139"/>
    </row>
    <row r="195" spans="4:4" x14ac:dyDescent="0.2">
      <c r="D195" s="139"/>
    </row>
    <row r="196" spans="4:4" x14ac:dyDescent="0.2">
      <c r="D196" s="139"/>
    </row>
    <row r="197" spans="4:4" x14ac:dyDescent="0.2">
      <c r="D197" s="139"/>
    </row>
    <row r="198" spans="4:4" x14ac:dyDescent="0.2">
      <c r="D198" s="139"/>
    </row>
    <row r="199" spans="4:4" x14ac:dyDescent="0.2">
      <c r="D199" s="139"/>
    </row>
    <row r="200" spans="4:4" x14ac:dyDescent="0.2">
      <c r="D200" s="139"/>
    </row>
    <row r="201" spans="4:4" x14ac:dyDescent="0.2">
      <c r="D201" s="139"/>
    </row>
    <row r="202" spans="4:4" x14ac:dyDescent="0.2">
      <c r="D202" s="139"/>
    </row>
    <row r="203" spans="4:4" x14ac:dyDescent="0.2">
      <c r="D203" s="139"/>
    </row>
    <row r="204" spans="4:4" x14ac:dyDescent="0.2">
      <c r="D204" s="139"/>
    </row>
    <row r="205" spans="4:4" x14ac:dyDescent="0.2">
      <c r="D205" s="139"/>
    </row>
    <row r="206" spans="4:4" x14ac:dyDescent="0.2">
      <c r="D206" s="139"/>
    </row>
    <row r="207" spans="4:4" x14ac:dyDescent="0.2">
      <c r="D207" s="139"/>
    </row>
    <row r="208" spans="4:4" x14ac:dyDescent="0.2">
      <c r="D208" s="139"/>
    </row>
    <row r="209" spans="4:4" x14ac:dyDescent="0.2">
      <c r="D209" s="139"/>
    </row>
    <row r="210" spans="4:4" x14ac:dyDescent="0.2">
      <c r="D210" s="139"/>
    </row>
    <row r="211" spans="4:4" x14ac:dyDescent="0.2">
      <c r="D211" s="139"/>
    </row>
    <row r="212" spans="4:4" x14ac:dyDescent="0.2">
      <c r="D212" s="139"/>
    </row>
    <row r="213" spans="4:4" x14ac:dyDescent="0.2">
      <c r="D213" s="139"/>
    </row>
    <row r="214" spans="4:4" x14ac:dyDescent="0.2">
      <c r="D214" s="139"/>
    </row>
    <row r="215" spans="4:4" x14ac:dyDescent="0.2">
      <c r="D215" s="139"/>
    </row>
    <row r="216" spans="4:4" x14ac:dyDescent="0.2">
      <c r="D216" s="139"/>
    </row>
    <row r="217" spans="4:4" x14ac:dyDescent="0.2">
      <c r="D217" s="139"/>
    </row>
    <row r="218" spans="4:4" x14ac:dyDescent="0.2">
      <c r="D218" s="139"/>
    </row>
    <row r="219" spans="4:4" x14ac:dyDescent="0.2">
      <c r="D219" s="139"/>
    </row>
    <row r="220" spans="4:4" x14ac:dyDescent="0.2">
      <c r="D220" s="139"/>
    </row>
    <row r="221" spans="4:4" x14ac:dyDescent="0.2">
      <c r="D221" s="139"/>
    </row>
    <row r="222" spans="4:4" x14ac:dyDescent="0.2">
      <c r="D222" s="139"/>
    </row>
    <row r="223" spans="4:4" x14ac:dyDescent="0.2">
      <c r="D223" s="139"/>
    </row>
    <row r="224" spans="4:4" x14ac:dyDescent="0.2">
      <c r="D224" s="139"/>
    </row>
    <row r="225" spans="4:4" x14ac:dyDescent="0.2">
      <c r="D225" s="139"/>
    </row>
    <row r="226" spans="4:4" x14ac:dyDescent="0.2">
      <c r="D226" s="139"/>
    </row>
    <row r="227" spans="4:4" x14ac:dyDescent="0.2">
      <c r="D227" s="139"/>
    </row>
    <row r="228" spans="4:4" x14ac:dyDescent="0.2">
      <c r="D228" s="139"/>
    </row>
    <row r="229" spans="4:4" x14ac:dyDescent="0.2">
      <c r="D229" s="139"/>
    </row>
    <row r="230" spans="4:4" x14ac:dyDescent="0.2">
      <c r="D230" s="139"/>
    </row>
    <row r="231" spans="4:4" x14ac:dyDescent="0.2">
      <c r="D231" s="139"/>
    </row>
    <row r="232" spans="4:4" x14ac:dyDescent="0.2">
      <c r="D232" s="139"/>
    </row>
    <row r="233" spans="4:4" x14ac:dyDescent="0.2">
      <c r="D233" s="139"/>
    </row>
    <row r="234" spans="4:4" x14ac:dyDescent="0.2">
      <c r="D234" s="139"/>
    </row>
    <row r="235" spans="4:4" x14ac:dyDescent="0.2">
      <c r="D235" s="139"/>
    </row>
    <row r="236" spans="4:4" x14ac:dyDescent="0.2">
      <c r="D236" s="139"/>
    </row>
    <row r="237" spans="4:4" x14ac:dyDescent="0.2">
      <c r="D237" s="139"/>
    </row>
    <row r="238" spans="4:4" x14ac:dyDescent="0.2">
      <c r="D238" s="139"/>
    </row>
    <row r="239" spans="4:4" x14ac:dyDescent="0.2">
      <c r="D239" s="139"/>
    </row>
    <row r="240" spans="4:4" x14ac:dyDescent="0.2">
      <c r="D240" s="139"/>
    </row>
    <row r="241" spans="4:4" x14ac:dyDescent="0.2">
      <c r="D241" s="139"/>
    </row>
    <row r="242" spans="4:4" x14ac:dyDescent="0.2">
      <c r="D242" s="139"/>
    </row>
    <row r="243" spans="4:4" x14ac:dyDescent="0.2">
      <c r="D243" s="139"/>
    </row>
    <row r="244" spans="4:4" x14ac:dyDescent="0.2">
      <c r="D244" s="139"/>
    </row>
    <row r="245" spans="4:4" x14ac:dyDescent="0.2">
      <c r="D245" s="139"/>
    </row>
    <row r="246" spans="4:4" x14ac:dyDescent="0.2">
      <c r="D246" s="139"/>
    </row>
    <row r="247" spans="4:4" x14ac:dyDescent="0.2">
      <c r="D247" s="139"/>
    </row>
    <row r="248" spans="4:4" x14ac:dyDescent="0.2">
      <c r="D248" s="139"/>
    </row>
    <row r="249" spans="4:4" x14ac:dyDescent="0.2">
      <c r="D249" s="139"/>
    </row>
    <row r="250" spans="4:4" x14ac:dyDescent="0.2">
      <c r="D250" s="139"/>
    </row>
    <row r="251" spans="4:4" x14ac:dyDescent="0.2">
      <c r="D251" s="139"/>
    </row>
    <row r="252" spans="4:4" x14ac:dyDescent="0.2">
      <c r="D252" s="139"/>
    </row>
    <row r="253" spans="4:4" x14ac:dyDescent="0.2">
      <c r="D253" s="139"/>
    </row>
    <row r="254" spans="4:4" x14ac:dyDescent="0.2">
      <c r="D254" s="139"/>
    </row>
    <row r="255" spans="4:4" x14ac:dyDescent="0.2">
      <c r="D255" s="139"/>
    </row>
    <row r="256" spans="4:4" x14ac:dyDescent="0.2">
      <c r="D256" s="139"/>
    </row>
    <row r="257" spans="4:4" x14ac:dyDescent="0.2">
      <c r="D257" s="139"/>
    </row>
    <row r="258" spans="4:4" x14ac:dyDescent="0.2">
      <c r="D258" s="139"/>
    </row>
    <row r="259" spans="4:4" x14ac:dyDescent="0.2">
      <c r="D259" s="139"/>
    </row>
    <row r="260" spans="4:4" x14ac:dyDescent="0.2">
      <c r="D260" s="139"/>
    </row>
    <row r="261" spans="4:4" x14ac:dyDescent="0.2">
      <c r="D261" s="139"/>
    </row>
    <row r="262" spans="4:4" x14ac:dyDescent="0.2">
      <c r="D262" s="139"/>
    </row>
    <row r="263" spans="4:4" x14ac:dyDescent="0.2">
      <c r="D263" s="139"/>
    </row>
    <row r="264" spans="4:4" x14ac:dyDescent="0.2">
      <c r="D264" s="139"/>
    </row>
    <row r="265" spans="4:4" x14ac:dyDescent="0.2">
      <c r="D265" s="139"/>
    </row>
    <row r="266" spans="4:4" x14ac:dyDescent="0.2">
      <c r="D266" s="139"/>
    </row>
    <row r="267" spans="4:4" x14ac:dyDescent="0.2">
      <c r="D267" s="139"/>
    </row>
    <row r="268" spans="4:4" x14ac:dyDescent="0.2">
      <c r="D268" s="139"/>
    </row>
    <row r="269" spans="4:4" x14ac:dyDescent="0.2">
      <c r="D269" s="139"/>
    </row>
    <row r="270" spans="4:4" x14ac:dyDescent="0.2">
      <c r="D270" s="139"/>
    </row>
    <row r="271" spans="4:4" x14ac:dyDescent="0.2">
      <c r="D271" s="139"/>
    </row>
    <row r="272" spans="4:4" x14ac:dyDescent="0.2">
      <c r="D272" s="139"/>
    </row>
    <row r="273" spans="4:4" x14ac:dyDescent="0.2">
      <c r="D273" s="139"/>
    </row>
    <row r="274" spans="4:4" x14ac:dyDescent="0.2">
      <c r="D274" s="139"/>
    </row>
    <row r="275" spans="4:4" x14ac:dyDescent="0.2">
      <c r="D275" s="139"/>
    </row>
    <row r="276" spans="4:4" x14ac:dyDescent="0.2">
      <c r="D276" s="139"/>
    </row>
    <row r="277" spans="4:4" x14ac:dyDescent="0.2">
      <c r="D277" s="139"/>
    </row>
    <row r="278" spans="4:4" x14ac:dyDescent="0.2">
      <c r="D278" s="139"/>
    </row>
    <row r="279" spans="4:4" x14ac:dyDescent="0.2">
      <c r="D279" s="139"/>
    </row>
    <row r="280" spans="4:4" x14ac:dyDescent="0.2">
      <c r="D280" s="139"/>
    </row>
    <row r="281" spans="4:4" x14ac:dyDescent="0.2">
      <c r="D281" s="139"/>
    </row>
    <row r="282" spans="4:4" x14ac:dyDescent="0.2">
      <c r="D282" s="139"/>
    </row>
    <row r="283" spans="4:4" x14ac:dyDescent="0.2">
      <c r="D283" s="139"/>
    </row>
    <row r="284" spans="4:4" x14ac:dyDescent="0.2">
      <c r="D284" s="139"/>
    </row>
    <row r="285" spans="4:4" x14ac:dyDescent="0.2">
      <c r="D285" s="139"/>
    </row>
    <row r="286" spans="4:4" x14ac:dyDescent="0.2">
      <c r="D286" s="139"/>
    </row>
    <row r="287" spans="4:4" x14ac:dyDescent="0.2">
      <c r="D287" s="139"/>
    </row>
    <row r="288" spans="4:4" x14ac:dyDescent="0.2">
      <c r="D288" s="139"/>
    </row>
    <row r="289" spans="4:4" x14ac:dyDescent="0.2">
      <c r="D289" s="139"/>
    </row>
    <row r="290" spans="4:4" x14ac:dyDescent="0.2">
      <c r="D290" s="139"/>
    </row>
    <row r="291" spans="4:4" x14ac:dyDescent="0.2">
      <c r="D291" s="139"/>
    </row>
    <row r="292" spans="4:4" x14ac:dyDescent="0.2">
      <c r="D292" s="139"/>
    </row>
    <row r="293" spans="4:4" x14ac:dyDescent="0.2">
      <c r="D293" s="139"/>
    </row>
    <row r="294" spans="4:4" x14ac:dyDescent="0.2">
      <c r="D294" s="139"/>
    </row>
    <row r="295" spans="4:4" x14ac:dyDescent="0.2">
      <c r="D295" s="139"/>
    </row>
    <row r="296" spans="4:4" x14ac:dyDescent="0.2">
      <c r="D296" s="139"/>
    </row>
    <row r="297" spans="4:4" x14ac:dyDescent="0.2">
      <c r="D297" s="139"/>
    </row>
    <row r="298" spans="4:4" x14ac:dyDescent="0.2">
      <c r="D298" s="139"/>
    </row>
    <row r="299" spans="4:4" x14ac:dyDescent="0.2">
      <c r="D299" s="139"/>
    </row>
    <row r="300" spans="4:4" x14ac:dyDescent="0.2">
      <c r="D300" s="139"/>
    </row>
    <row r="301" spans="4:4" x14ac:dyDescent="0.2">
      <c r="D301" s="139"/>
    </row>
    <row r="302" spans="4:4" x14ac:dyDescent="0.2">
      <c r="D302" s="139"/>
    </row>
    <row r="303" spans="4:4" x14ac:dyDescent="0.2">
      <c r="D303" s="139"/>
    </row>
    <row r="304" spans="4:4" x14ac:dyDescent="0.2">
      <c r="D304" s="139"/>
    </row>
    <row r="305" spans="4:4" x14ac:dyDescent="0.2">
      <c r="D305" s="139"/>
    </row>
    <row r="306" spans="4:4" x14ac:dyDescent="0.2">
      <c r="D306" s="139"/>
    </row>
    <row r="307" spans="4:4" x14ac:dyDescent="0.2">
      <c r="D307" s="139"/>
    </row>
    <row r="308" spans="4:4" x14ac:dyDescent="0.2">
      <c r="D308" s="139"/>
    </row>
    <row r="309" spans="4:4" x14ac:dyDescent="0.2">
      <c r="D309" s="139"/>
    </row>
    <row r="310" spans="4:4" x14ac:dyDescent="0.2">
      <c r="D310" s="139"/>
    </row>
    <row r="311" spans="4:4" x14ac:dyDescent="0.2">
      <c r="D311" s="139"/>
    </row>
    <row r="312" spans="4:4" x14ac:dyDescent="0.2">
      <c r="D312" s="139"/>
    </row>
    <row r="313" spans="4:4" x14ac:dyDescent="0.2">
      <c r="D313" s="139"/>
    </row>
    <row r="314" spans="4:4" x14ac:dyDescent="0.2">
      <c r="D314" s="139"/>
    </row>
    <row r="315" spans="4:4" x14ac:dyDescent="0.2">
      <c r="D315" s="139"/>
    </row>
    <row r="316" spans="4:4" x14ac:dyDescent="0.2">
      <c r="D316" s="139"/>
    </row>
    <row r="317" spans="4:4" x14ac:dyDescent="0.2">
      <c r="D317" s="139"/>
    </row>
    <row r="318" spans="4:4" x14ac:dyDescent="0.2">
      <c r="D318" s="139"/>
    </row>
    <row r="319" spans="4:4" x14ac:dyDescent="0.2">
      <c r="D319" s="139"/>
    </row>
    <row r="320" spans="4:4" x14ac:dyDescent="0.2">
      <c r="D320" s="139"/>
    </row>
    <row r="321" spans="4:4" x14ac:dyDescent="0.2">
      <c r="D321" s="139"/>
    </row>
    <row r="322" spans="4:4" x14ac:dyDescent="0.2">
      <c r="D322" s="139"/>
    </row>
    <row r="323" spans="4:4" x14ac:dyDescent="0.2">
      <c r="D323" s="139"/>
    </row>
    <row r="324" spans="4:4" x14ac:dyDescent="0.2">
      <c r="D324" s="139"/>
    </row>
    <row r="325" spans="4:4" x14ac:dyDescent="0.2">
      <c r="D325" s="139"/>
    </row>
    <row r="326" spans="4:4" x14ac:dyDescent="0.2">
      <c r="D326" s="139"/>
    </row>
    <row r="327" spans="4:4" x14ac:dyDescent="0.2">
      <c r="D327" s="139"/>
    </row>
    <row r="328" spans="4:4" x14ac:dyDescent="0.2">
      <c r="D328" s="139"/>
    </row>
    <row r="329" spans="4:4" x14ac:dyDescent="0.2">
      <c r="D329" s="139"/>
    </row>
    <row r="330" spans="4:4" x14ac:dyDescent="0.2">
      <c r="D330" s="139"/>
    </row>
    <row r="331" spans="4:4" x14ac:dyDescent="0.2">
      <c r="D331" s="139"/>
    </row>
    <row r="332" spans="4:4" x14ac:dyDescent="0.2">
      <c r="D332" s="139"/>
    </row>
    <row r="333" spans="4:4" x14ac:dyDescent="0.2">
      <c r="D333" s="139"/>
    </row>
    <row r="334" spans="4:4" x14ac:dyDescent="0.2">
      <c r="D334" s="139"/>
    </row>
    <row r="335" spans="4:4" x14ac:dyDescent="0.2">
      <c r="D335" s="139"/>
    </row>
    <row r="336" spans="4:4" x14ac:dyDescent="0.2">
      <c r="D336" s="139"/>
    </row>
    <row r="337" spans="4:4" x14ac:dyDescent="0.2">
      <c r="D337" s="139"/>
    </row>
    <row r="338" spans="4:4" x14ac:dyDescent="0.2">
      <c r="D338" s="139"/>
    </row>
    <row r="339" spans="4:4" x14ac:dyDescent="0.2">
      <c r="D339" s="139"/>
    </row>
    <row r="340" spans="4:4" x14ac:dyDescent="0.2">
      <c r="D340" s="139"/>
    </row>
    <row r="341" spans="4:4" x14ac:dyDescent="0.2">
      <c r="D341" s="139"/>
    </row>
    <row r="342" spans="4:4" x14ac:dyDescent="0.2">
      <c r="D342" s="139"/>
    </row>
    <row r="343" spans="4:4" x14ac:dyDescent="0.2">
      <c r="D343" s="139"/>
    </row>
    <row r="344" spans="4:4" x14ac:dyDescent="0.2">
      <c r="D344" s="139"/>
    </row>
    <row r="345" spans="4:4" x14ac:dyDescent="0.2">
      <c r="D345" s="139"/>
    </row>
    <row r="346" spans="4:4" x14ac:dyDescent="0.2">
      <c r="D346" s="139"/>
    </row>
    <row r="347" spans="4:4" x14ac:dyDescent="0.2">
      <c r="D347" s="139"/>
    </row>
    <row r="348" spans="4:4" x14ac:dyDescent="0.2">
      <c r="D348" s="139"/>
    </row>
    <row r="349" spans="4:4" x14ac:dyDescent="0.2">
      <c r="D349" s="139"/>
    </row>
    <row r="350" spans="4:4" x14ac:dyDescent="0.2">
      <c r="D350" s="139"/>
    </row>
    <row r="351" spans="4:4" x14ac:dyDescent="0.2">
      <c r="D351" s="139"/>
    </row>
    <row r="352" spans="4:4" x14ac:dyDescent="0.2">
      <c r="D352" s="139"/>
    </row>
    <row r="353" spans="4:4" x14ac:dyDescent="0.2">
      <c r="D353" s="139"/>
    </row>
    <row r="354" spans="4:4" x14ac:dyDescent="0.2">
      <c r="D354" s="139"/>
    </row>
    <row r="355" spans="4:4" x14ac:dyDescent="0.2">
      <c r="D355" s="139"/>
    </row>
    <row r="356" spans="4:4" x14ac:dyDescent="0.2">
      <c r="D356" s="139"/>
    </row>
    <row r="357" spans="4:4" x14ac:dyDescent="0.2">
      <c r="D357" s="139"/>
    </row>
    <row r="358" spans="4:4" x14ac:dyDescent="0.2">
      <c r="D358" s="139"/>
    </row>
    <row r="359" spans="4:4" x14ac:dyDescent="0.2">
      <c r="D359" s="139"/>
    </row>
    <row r="360" spans="4:4" x14ac:dyDescent="0.2">
      <c r="D360" s="139"/>
    </row>
    <row r="361" spans="4:4" x14ac:dyDescent="0.2">
      <c r="D361" s="139"/>
    </row>
    <row r="362" spans="4:4" x14ac:dyDescent="0.2">
      <c r="D362" s="139"/>
    </row>
    <row r="363" spans="4:4" x14ac:dyDescent="0.2">
      <c r="D363" s="139"/>
    </row>
    <row r="364" spans="4:4" x14ac:dyDescent="0.2">
      <c r="D364" s="139"/>
    </row>
    <row r="365" spans="4:4" x14ac:dyDescent="0.2">
      <c r="D365" s="139"/>
    </row>
    <row r="366" spans="4:4" x14ac:dyDescent="0.2">
      <c r="D366" s="139"/>
    </row>
    <row r="367" spans="4:4" x14ac:dyDescent="0.2">
      <c r="D367" s="139"/>
    </row>
    <row r="368" spans="4:4" x14ac:dyDescent="0.2">
      <c r="D368" s="139"/>
    </row>
    <row r="369" spans="4:4" x14ac:dyDescent="0.2">
      <c r="D369" s="139"/>
    </row>
    <row r="370" spans="4:4" x14ac:dyDescent="0.2">
      <c r="D370" s="139"/>
    </row>
    <row r="371" spans="4:4" x14ac:dyDescent="0.2">
      <c r="D371" s="139"/>
    </row>
    <row r="372" spans="4:4" x14ac:dyDescent="0.2">
      <c r="D372" s="139"/>
    </row>
    <row r="373" spans="4:4" x14ac:dyDescent="0.2">
      <c r="D373" s="139"/>
    </row>
    <row r="374" spans="4:4" x14ac:dyDescent="0.2">
      <c r="D374" s="139"/>
    </row>
    <row r="375" spans="4:4" x14ac:dyDescent="0.2">
      <c r="D375" s="139"/>
    </row>
    <row r="376" spans="4:4" x14ac:dyDescent="0.2">
      <c r="D376" s="139"/>
    </row>
    <row r="377" spans="4:4" x14ac:dyDescent="0.2">
      <c r="D377" s="139"/>
    </row>
    <row r="378" spans="4:4" x14ac:dyDescent="0.2">
      <c r="D378" s="139"/>
    </row>
    <row r="379" spans="4:4" x14ac:dyDescent="0.2">
      <c r="D379" s="139"/>
    </row>
    <row r="380" spans="4:4" x14ac:dyDescent="0.2">
      <c r="D380" s="139"/>
    </row>
    <row r="381" spans="4:4" x14ac:dyDescent="0.2">
      <c r="D381" s="139"/>
    </row>
    <row r="382" spans="4:4" x14ac:dyDescent="0.2">
      <c r="D382" s="139"/>
    </row>
    <row r="383" spans="4:4" x14ac:dyDescent="0.2">
      <c r="D383" s="139"/>
    </row>
    <row r="384" spans="4:4" x14ac:dyDescent="0.2">
      <c r="D384" s="139"/>
    </row>
    <row r="385" spans="4:4" x14ac:dyDescent="0.2">
      <c r="D385" s="139"/>
    </row>
    <row r="386" spans="4:4" x14ac:dyDescent="0.2">
      <c r="D386" s="139"/>
    </row>
    <row r="387" spans="4:4" x14ac:dyDescent="0.2">
      <c r="D387" s="139"/>
    </row>
    <row r="388" spans="4:4" x14ac:dyDescent="0.2">
      <c r="D388" s="139"/>
    </row>
    <row r="389" spans="4:4" x14ac:dyDescent="0.2">
      <c r="D389" s="139"/>
    </row>
    <row r="390" spans="4:4" x14ac:dyDescent="0.2">
      <c r="D390" s="139"/>
    </row>
    <row r="391" spans="4:4" x14ac:dyDescent="0.2">
      <c r="D391" s="139"/>
    </row>
    <row r="392" spans="4:4" x14ac:dyDescent="0.2">
      <c r="D392" s="139"/>
    </row>
    <row r="393" spans="4:4" x14ac:dyDescent="0.2">
      <c r="D393" s="139"/>
    </row>
    <row r="394" spans="4:4" x14ac:dyDescent="0.2">
      <c r="D394" s="139"/>
    </row>
    <row r="395" spans="4:4" x14ac:dyDescent="0.2">
      <c r="D395" s="139"/>
    </row>
    <row r="396" spans="4:4" x14ac:dyDescent="0.2">
      <c r="D396" s="139"/>
    </row>
    <row r="397" spans="4:4" x14ac:dyDescent="0.2">
      <c r="D397" s="139"/>
    </row>
    <row r="398" spans="4:4" x14ac:dyDescent="0.2">
      <c r="D398" s="139"/>
    </row>
    <row r="399" spans="4:4" x14ac:dyDescent="0.2">
      <c r="D399" s="139"/>
    </row>
    <row r="400" spans="4:4" x14ac:dyDescent="0.2">
      <c r="D400" s="139"/>
    </row>
    <row r="401" spans="4:4" x14ac:dyDescent="0.2">
      <c r="D401" s="139"/>
    </row>
    <row r="402" spans="4:4" x14ac:dyDescent="0.2">
      <c r="D402" s="139"/>
    </row>
    <row r="403" spans="4:4" x14ac:dyDescent="0.2">
      <c r="D403" s="139"/>
    </row>
    <row r="404" spans="4:4" x14ac:dyDescent="0.2">
      <c r="D404" s="139"/>
    </row>
    <row r="405" spans="4:4" x14ac:dyDescent="0.2">
      <c r="D405" s="139"/>
    </row>
    <row r="406" spans="4:4" x14ac:dyDescent="0.2">
      <c r="D406" s="139"/>
    </row>
    <row r="407" spans="4:4" x14ac:dyDescent="0.2">
      <c r="D407" s="139"/>
    </row>
    <row r="408" spans="4:4" x14ac:dyDescent="0.2">
      <c r="D408" s="139"/>
    </row>
    <row r="409" spans="4:4" x14ac:dyDescent="0.2">
      <c r="D409" s="139"/>
    </row>
    <row r="410" spans="4:4" x14ac:dyDescent="0.2">
      <c r="D410" s="139"/>
    </row>
    <row r="411" spans="4:4" x14ac:dyDescent="0.2">
      <c r="D411" s="139"/>
    </row>
    <row r="412" spans="4:4" x14ac:dyDescent="0.2">
      <c r="D412" s="139"/>
    </row>
    <row r="413" spans="4:4" x14ac:dyDescent="0.2">
      <c r="D413" s="139"/>
    </row>
    <row r="414" spans="4:4" x14ac:dyDescent="0.2">
      <c r="D414" s="139"/>
    </row>
    <row r="415" spans="4:4" x14ac:dyDescent="0.2">
      <c r="D415" s="139"/>
    </row>
    <row r="416" spans="4:4" x14ac:dyDescent="0.2">
      <c r="D416" s="139"/>
    </row>
    <row r="417" spans="4:4" x14ac:dyDescent="0.2">
      <c r="D417" s="139"/>
    </row>
    <row r="418" spans="4:4" x14ac:dyDescent="0.2">
      <c r="D418" s="139"/>
    </row>
    <row r="419" spans="4:4" x14ac:dyDescent="0.2">
      <c r="D419" s="139"/>
    </row>
    <row r="420" spans="4:4" x14ac:dyDescent="0.2">
      <c r="D420" s="139"/>
    </row>
    <row r="421" spans="4:4" x14ac:dyDescent="0.2">
      <c r="D421" s="139"/>
    </row>
    <row r="422" spans="4:4" x14ac:dyDescent="0.2">
      <c r="D422" s="139"/>
    </row>
    <row r="423" spans="4:4" x14ac:dyDescent="0.2">
      <c r="D423" s="139"/>
    </row>
    <row r="424" spans="4:4" x14ac:dyDescent="0.2">
      <c r="D424" s="139"/>
    </row>
    <row r="425" spans="4:4" x14ac:dyDescent="0.2">
      <c r="D425" s="139"/>
    </row>
    <row r="426" spans="4:4" x14ac:dyDescent="0.2">
      <c r="D426" s="139"/>
    </row>
    <row r="427" spans="4:4" x14ac:dyDescent="0.2">
      <c r="D427" s="139"/>
    </row>
    <row r="428" spans="4:4" x14ac:dyDescent="0.2">
      <c r="D428" s="139"/>
    </row>
    <row r="429" spans="4:4" x14ac:dyDescent="0.2">
      <c r="D429" s="139"/>
    </row>
    <row r="430" spans="4:4" x14ac:dyDescent="0.2">
      <c r="D430" s="139"/>
    </row>
    <row r="431" spans="4:4" x14ac:dyDescent="0.2">
      <c r="D431" s="139"/>
    </row>
    <row r="432" spans="4:4" x14ac:dyDescent="0.2">
      <c r="D432" s="139"/>
    </row>
    <row r="433" spans="4:4" x14ac:dyDescent="0.2">
      <c r="D433" s="139"/>
    </row>
    <row r="434" spans="4:4" x14ac:dyDescent="0.2">
      <c r="D434" s="139"/>
    </row>
    <row r="435" spans="4:4" x14ac:dyDescent="0.2">
      <c r="D435" s="139"/>
    </row>
    <row r="436" spans="4:4" x14ac:dyDescent="0.2">
      <c r="D436" s="139"/>
    </row>
    <row r="437" spans="4:4" x14ac:dyDescent="0.2">
      <c r="D437" s="139"/>
    </row>
    <row r="438" spans="4:4" x14ac:dyDescent="0.2">
      <c r="D438" s="139"/>
    </row>
    <row r="439" spans="4:4" x14ac:dyDescent="0.2">
      <c r="D439" s="139"/>
    </row>
    <row r="440" spans="4:4" x14ac:dyDescent="0.2">
      <c r="D440" s="139"/>
    </row>
    <row r="441" spans="4:4" x14ac:dyDescent="0.2">
      <c r="D441" s="139"/>
    </row>
    <row r="442" spans="4:4" x14ac:dyDescent="0.2">
      <c r="D442" s="139"/>
    </row>
    <row r="443" spans="4:4" x14ac:dyDescent="0.2">
      <c r="D443" s="139"/>
    </row>
    <row r="444" spans="4:4" x14ac:dyDescent="0.2">
      <c r="D444" s="139"/>
    </row>
    <row r="445" spans="4:4" x14ac:dyDescent="0.2">
      <c r="D445" s="139"/>
    </row>
    <row r="446" spans="4:4" x14ac:dyDescent="0.2">
      <c r="D446" s="139"/>
    </row>
    <row r="447" spans="4:4" x14ac:dyDescent="0.2">
      <c r="D447" s="139"/>
    </row>
    <row r="448" spans="4:4" x14ac:dyDescent="0.2">
      <c r="D448" s="139"/>
    </row>
    <row r="449" spans="4:4" x14ac:dyDescent="0.2">
      <c r="D449" s="139"/>
    </row>
    <row r="450" spans="4:4" x14ac:dyDescent="0.2">
      <c r="D450" s="139"/>
    </row>
    <row r="451" spans="4:4" x14ac:dyDescent="0.2">
      <c r="D451" s="139"/>
    </row>
    <row r="452" spans="4:4" x14ac:dyDescent="0.2">
      <c r="D452" s="139"/>
    </row>
    <row r="453" spans="4:4" x14ac:dyDescent="0.2">
      <c r="D453" s="139"/>
    </row>
    <row r="454" spans="4:4" x14ac:dyDescent="0.2">
      <c r="D454" s="139"/>
    </row>
    <row r="455" spans="4:4" x14ac:dyDescent="0.2">
      <c r="D455" s="139"/>
    </row>
    <row r="456" spans="4:4" x14ac:dyDescent="0.2">
      <c r="D456" s="139"/>
    </row>
    <row r="457" spans="4:4" x14ac:dyDescent="0.2">
      <c r="D457" s="139"/>
    </row>
    <row r="458" spans="4:4" x14ac:dyDescent="0.2">
      <c r="D458" s="139"/>
    </row>
    <row r="459" spans="4:4" x14ac:dyDescent="0.2">
      <c r="D459" s="139"/>
    </row>
    <row r="460" spans="4:4" x14ac:dyDescent="0.2">
      <c r="D460" s="139"/>
    </row>
    <row r="461" spans="4:4" x14ac:dyDescent="0.2">
      <c r="D461" s="139"/>
    </row>
    <row r="462" spans="4:4" x14ac:dyDescent="0.2">
      <c r="D462" s="139"/>
    </row>
    <row r="463" spans="4:4" x14ac:dyDescent="0.2">
      <c r="D463" s="139"/>
    </row>
    <row r="464" spans="4:4" x14ac:dyDescent="0.2">
      <c r="D464" s="139"/>
    </row>
    <row r="465" spans="4:4" x14ac:dyDescent="0.2">
      <c r="D465" s="139"/>
    </row>
    <row r="466" spans="4:4" x14ac:dyDescent="0.2">
      <c r="D466" s="139"/>
    </row>
    <row r="467" spans="4:4" x14ac:dyDescent="0.2">
      <c r="D467" s="139"/>
    </row>
    <row r="468" spans="4:4" x14ac:dyDescent="0.2">
      <c r="D468" s="139"/>
    </row>
    <row r="469" spans="4:4" x14ac:dyDescent="0.2">
      <c r="D469" s="139"/>
    </row>
    <row r="470" spans="4:4" x14ac:dyDescent="0.2">
      <c r="D470" s="139"/>
    </row>
    <row r="471" spans="4:4" x14ac:dyDescent="0.2">
      <c r="D471" s="139"/>
    </row>
    <row r="472" spans="4:4" x14ac:dyDescent="0.2">
      <c r="D472" s="139"/>
    </row>
    <row r="473" spans="4:4" x14ac:dyDescent="0.2">
      <c r="D473" s="139"/>
    </row>
    <row r="474" spans="4:4" x14ac:dyDescent="0.2">
      <c r="D474" s="139"/>
    </row>
    <row r="475" spans="4:4" x14ac:dyDescent="0.2">
      <c r="D475" s="139"/>
    </row>
    <row r="476" spans="4:4" x14ac:dyDescent="0.2">
      <c r="D476" s="139"/>
    </row>
    <row r="477" spans="4:4" x14ac:dyDescent="0.2">
      <c r="D477" s="139"/>
    </row>
    <row r="478" spans="4:4" x14ac:dyDescent="0.2">
      <c r="D478" s="139"/>
    </row>
    <row r="479" spans="4:4" x14ac:dyDescent="0.2">
      <c r="D479" s="139"/>
    </row>
    <row r="480" spans="4:4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horizontalDpi="4294967293" verticalDpi="4294967293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F9" sqref="F9"/>
    </sheetView>
  </sheetViews>
  <sheetFormatPr defaultRowHeight="12.75" outlineLevelRow="1" x14ac:dyDescent="0.2"/>
  <cols>
    <col min="1" max="1" width="3.42578125" customWidth="1"/>
    <col min="2" max="2" width="12.5703125" style="87" customWidth="1"/>
    <col min="3" max="3" width="38.28515625" style="8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27" t="s">
        <v>7</v>
      </c>
      <c r="B1" s="227"/>
      <c r="C1" s="227"/>
      <c r="D1" s="227"/>
      <c r="E1" s="227"/>
      <c r="F1" s="227"/>
      <c r="G1" s="227"/>
      <c r="AG1" t="s">
        <v>80</v>
      </c>
    </row>
    <row r="2" spans="1:60" ht="24.95" customHeight="1" x14ac:dyDescent="0.2">
      <c r="A2" s="140" t="s">
        <v>8</v>
      </c>
      <c r="B2" s="75" t="s">
        <v>43</v>
      </c>
      <c r="C2" s="228" t="s">
        <v>44</v>
      </c>
      <c r="D2" s="229"/>
      <c r="E2" s="229"/>
      <c r="F2" s="229"/>
      <c r="G2" s="230"/>
      <c r="AG2" t="s">
        <v>81</v>
      </c>
    </row>
    <row r="3" spans="1:60" ht="24.95" customHeight="1" x14ac:dyDescent="0.2">
      <c r="A3" s="140" t="s">
        <v>9</v>
      </c>
      <c r="B3" s="75" t="s">
        <v>53</v>
      </c>
      <c r="C3" s="228" t="s">
        <v>54</v>
      </c>
      <c r="D3" s="229"/>
      <c r="E3" s="229"/>
      <c r="F3" s="229"/>
      <c r="G3" s="230"/>
      <c r="AC3" s="87" t="s">
        <v>81</v>
      </c>
      <c r="AG3" t="s">
        <v>82</v>
      </c>
    </row>
    <row r="4" spans="1:60" ht="24.95" customHeight="1" x14ac:dyDescent="0.2">
      <c r="A4" s="141" t="s">
        <v>10</v>
      </c>
      <c r="B4" s="142" t="s">
        <v>46</v>
      </c>
      <c r="C4" s="231" t="s">
        <v>55</v>
      </c>
      <c r="D4" s="232"/>
      <c r="E4" s="232"/>
      <c r="F4" s="232"/>
      <c r="G4" s="233"/>
      <c r="AG4" t="s">
        <v>83</v>
      </c>
    </row>
    <row r="5" spans="1:60" x14ac:dyDescent="0.2">
      <c r="D5" s="139"/>
    </row>
    <row r="6" spans="1:60" ht="38.25" x14ac:dyDescent="0.2">
      <c r="A6" s="144" t="s">
        <v>84</v>
      </c>
      <c r="B6" s="146" t="s">
        <v>85</v>
      </c>
      <c r="C6" s="146" t="s">
        <v>86</v>
      </c>
      <c r="D6" s="145" t="s">
        <v>87</v>
      </c>
      <c r="E6" s="144" t="s">
        <v>88</v>
      </c>
      <c r="F6" s="143" t="s">
        <v>89</v>
      </c>
      <c r="G6" s="144" t="s">
        <v>31</v>
      </c>
      <c r="H6" s="147" t="s">
        <v>32</v>
      </c>
      <c r="I6" s="147" t="s">
        <v>90</v>
      </c>
      <c r="J6" s="147" t="s">
        <v>33</v>
      </c>
      <c r="K6" s="147" t="s">
        <v>91</v>
      </c>
      <c r="L6" s="147" t="s">
        <v>92</v>
      </c>
      <c r="M6" s="147" t="s">
        <v>93</v>
      </c>
      <c r="N6" s="147" t="s">
        <v>94</v>
      </c>
      <c r="O6" s="147" t="s">
        <v>95</v>
      </c>
      <c r="P6" s="147" t="s">
        <v>96</v>
      </c>
      <c r="Q6" s="147" t="s">
        <v>97</v>
      </c>
      <c r="R6" s="147" t="s">
        <v>98</v>
      </c>
      <c r="S6" s="147" t="s">
        <v>99</v>
      </c>
      <c r="T6" s="147" t="s">
        <v>100</v>
      </c>
      <c r="U6" s="147" t="s">
        <v>101</v>
      </c>
      <c r="V6" s="147" t="s">
        <v>102</v>
      </c>
      <c r="W6" s="147" t="s">
        <v>103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60" x14ac:dyDescent="0.2">
      <c r="A8" s="153" t="s">
        <v>104</v>
      </c>
      <c r="B8" s="154" t="s">
        <v>74</v>
      </c>
      <c r="C8" s="171" t="s">
        <v>75</v>
      </c>
      <c r="D8" s="155"/>
      <c r="E8" s="156"/>
      <c r="F8" s="157"/>
      <c r="G8" s="158">
        <f>SUMIF(AG9:AG9,"&lt;&gt;NOR",G9:G9)</f>
        <v>0</v>
      </c>
      <c r="H8" s="152"/>
      <c r="I8" s="152">
        <f>SUM(I9:I9)</f>
        <v>0</v>
      </c>
      <c r="J8" s="152"/>
      <c r="K8" s="152">
        <f>SUM(K9:K9)</f>
        <v>50000</v>
      </c>
      <c r="L8" s="152"/>
      <c r="M8" s="152">
        <f>SUM(M9:M9)</f>
        <v>0</v>
      </c>
      <c r="N8" s="152"/>
      <c r="O8" s="152">
        <f>SUM(O9:O9)</f>
        <v>0</v>
      </c>
      <c r="P8" s="152"/>
      <c r="Q8" s="152">
        <f>SUM(Q9:Q9)</f>
        <v>0</v>
      </c>
      <c r="R8" s="152"/>
      <c r="S8" s="152"/>
      <c r="T8" s="152"/>
      <c r="U8" s="152"/>
      <c r="V8" s="152">
        <f>SUM(V9:V9)</f>
        <v>0</v>
      </c>
      <c r="W8" s="152"/>
      <c r="AG8" t="s">
        <v>105</v>
      </c>
    </row>
    <row r="9" spans="1:60" ht="22.5" outlineLevel="1" x14ac:dyDescent="0.2">
      <c r="A9" s="159">
        <v>1</v>
      </c>
      <c r="B9" s="160" t="s">
        <v>293</v>
      </c>
      <c r="C9" s="173" t="s">
        <v>294</v>
      </c>
      <c r="D9" s="161" t="s">
        <v>295</v>
      </c>
      <c r="E9" s="162">
        <v>1</v>
      </c>
      <c r="F9" s="163"/>
      <c r="G9" s="164">
        <f>ROUND(E9*F9,2)</f>
        <v>0</v>
      </c>
      <c r="H9" s="151">
        <v>0</v>
      </c>
      <c r="I9" s="151">
        <f>ROUND(E9*H9,2)</f>
        <v>0</v>
      </c>
      <c r="J9" s="151">
        <v>50000</v>
      </c>
      <c r="K9" s="151">
        <f>ROUND(E9*J9,2)</f>
        <v>50000</v>
      </c>
      <c r="L9" s="151">
        <v>21</v>
      </c>
      <c r="M9" s="151">
        <f>G9*(1+L9/100)</f>
        <v>0</v>
      </c>
      <c r="N9" s="151">
        <v>0</v>
      </c>
      <c r="O9" s="151">
        <f>ROUND(E9*N9,2)</f>
        <v>0</v>
      </c>
      <c r="P9" s="151">
        <v>0</v>
      </c>
      <c r="Q9" s="151">
        <f>ROUND(E9*P9,2)</f>
        <v>0</v>
      </c>
      <c r="R9" s="151"/>
      <c r="S9" s="151" t="s">
        <v>296</v>
      </c>
      <c r="T9" s="151" t="s">
        <v>118</v>
      </c>
      <c r="U9" s="151">
        <v>0</v>
      </c>
      <c r="V9" s="151">
        <f>ROUND(E9*U9,2)</f>
        <v>0</v>
      </c>
      <c r="W9" s="151"/>
      <c r="X9" s="148"/>
      <c r="Y9" s="148"/>
      <c r="Z9" s="148"/>
      <c r="AA9" s="148"/>
      <c r="AB9" s="148"/>
      <c r="AC9" s="148"/>
      <c r="AD9" s="148"/>
      <c r="AE9" s="148"/>
      <c r="AF9" s="148"/>
      <c r="AG9" s="148" t="s">
        <v>110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x14ac:dyDescent="0.2">
      <c r="A10" s="5"/>
      <c r="B10" s="6"/>
      <c r="C10" s="174"/>
      <c r="D10" s="8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AE10">
        <v>15</v>
      </c>
      <c r="AF10">
        <v>21</v>
      </c>
    </row>
    <row r="11" spans="1:60" x14ac:dyDescent="0.2">
      <c r="C11" s="175"/>
      <c r="D11" s="139"/>
      <c r="AG11" t="s">
        <v>239</v>
      </c>
    </row>
    <row r="12" spans="1:60" x14ac:dyDescent="0.2">
      <c r="D12" s="139"/>
    </row>
    <row r="13" spans="1:60" x14ac:dyDescent="0.2">
      <c r="D13" s="139"/>
    </row>
    <row r="14" spans="1:60" x14ac:dyDescent="0.2">
      <c r="D14" s="139"/>
    </row>
    <row r="15" spans="1:60" x14ac:dyDescent="0.2">
      <c r="D15" s="139"/>
    </row>
    <row r="16" spans="1:60" x14ac:dyDescent="0.2">
      <c r="D16" s="139"/>
    </row>
    <row r="17" spans="4:4" x14ac:dyDescent="0.2">
      <c r="D17" s="139"/>
    </row>
    <row r="18" spans="4:4" x14ac:dyDescent="0.2">
      <c r="D18" s="139"/>
    </row>
    <row r="19" spans="4:4" x14ac:dyDescent="0.2">
      <c r="D19" s="139"/>
    </row>
    <row r="20" spans="4:4" x14ac:dyDescent="0.2">
      <c r="D20" s="139"/>
    </row>
    <row r="21" spans="4:4" x14ac:dyDescent="0.2">
      <c r="D21" s="139"/>
    </row>
    <row r="22" spans="4:4" x14ac:dyDescent="0.2">
      <c r="D22" s="139"/>
    </row>
    <row r="23" spans="4:4" x14ac:dyDescent="0.2">
      <c r="D23" s="139"/>
    </row>
    <row r="24" spans="4:4" x14ac:dyDescent="0.2">
      <c r="D24" s="139"/>
    </row>
    <row r="25" spans="4:4" x14ac:dyDescent="0.2">
      <c r="D25" s="139"/>
    </row>
    <row r="26" spans="4:4" x14ac:dyDescent="0.2">
      <c r="D26" s="139"/>
    </row>
    <row r="27" spans="4:4" x14ac:dyDescent="0.2">
      <c r="D27" s="139"/>
    </row>
    <row r="28" spans="4:4" x14ac:dyDescent="0.2">
      <c r="D28" s="139"/>
    </row>
    <row r="29" spans="4:4" x14ac:dyDescent="0.2">
      <c r="D29" s="139"/>
    </row>
    <row r="30" spans="4:4" x14ac:dyDescent="0.2">
      <c r="D30" s="139"/>
    </row>
    <row r="31" spans="4:4" x14ac:dyDescent="0.2">
      <c r="D31" s="139"/>
    </row>
    <row r="32" spans="4:4" x14ac:dyDescent="0.2">
      <c r="D32" s="139"/>
    </row>
    <row r="33" spans="4:4" x14ac:dyDescent="0.2">
      <c r="D33" s="139"/>
    </row>
    <row r="34" spans="4:4" x14ac:dyDescent="0.2">
      <c r="D34" s="139"/>
    </row>
    <row r="35" spans="4:4" x14ac:dyDescent="0.2">
      <c r="D35" s="139"/>
    </row>
    <row r="36" spans="4:4" x14ac:dyDescent="0.2">
      <c r="D36" s="139"/>
    </row>
    <row r="37" spans="4:4" x14ac:dyDescent="0.2">
      <c r="D37" s="139"/>
    </row>
    <row r="38" spans="4:4" x14ac:dyDescent="0.2">
      <c r="D38" s="139"/>
    </row>
    <row r="39" spans="4:4" x14ac:dyDescent="0.2">
      <c r="D39" s="139"/>
    </row>
    <row r="40" spans="4:4" x14ac:dyDescent="0.2">
      <c r="D40" s="139"/>
    </row>
    <row r="41" spans="4:4" x14ac:dyDescent="0.2">
      <c r="D41" s="139"/>
    </row>
    <row r="42" spans="4:4" x14ac:dyDescent="0.2">
      <c r="D42" s="139"/>
    </row>
    <row r="43" spans="4:4" x14ac:dyDescent="0.2">
      <c r="D43" s="139"/>
    </row>
    <row r="44" spans="4:4" x14ac:dyDescent="0.2">
      <c r="D44" s="139"/>
    </row>
    <row r="45" spans="4:4" x14ac:dyDescent="0.2">
      <c r="D45" s="139"/>
    </row>
    <row r="46" spans="4:4" x14ac:dyDescent="0.2">
      <c r="D46" s="139"/>
    </row>
    <row r="47" spans="4:4" x14ac:dyDescent="0.2">
      <c r="D47" s="139"/>
    </row>
    <row r="48" spans="4:4" x14ac:dyDescent="0.2">
      <c r="D48" s="139"/>
    </row>
    <row r="49" spans="4:4" x14ac:dyDescent="0.2">
      <c r="D49" s="139"/>
    </row>
    <row r="50" spans="4:4" x14ac:dyDescent="0.2">
      <c r="D50" s="139"/>
    </row>
    <row r="51" spans="4:4" x14ac:dyDescent="0.2">
      <c r="D51" s="139"/>
    </row>
    <row r="52" spans="4:4" x14ac:dyDescent="0.2">
      <c r="D52" s="139"/>
    </row>
    <row r="53" spans="4:4" x14ac:dyDescent="0.2">
      <c r="D53" s="139"/>
    </row>
    <row r="54" spans="4:4" x14ac:dyDescent="0.2">
      <c r="D54" s="139"/>
    </row>
    <row r="55" spans="4:4" x14ac:dyDescent="0.2">
      <c r="D55" s="139"/>
    </row>
    <row r="56" spans="4:4" x14ac:dyDescent="0.2">
      <c r="D56" s="139"/>
    </row>
    <row r="57" spans="4:4" x14ac:dyDescent="0.2">
      <c r="D57" s="139"/>
    </row>
    <row r="58" spans="4:4" x14ac:dyDescent="0.2">
      <c r="D58" s="139"/>
    </row>
    <row r="59" spans="4:4" x14ac:dyDescent="0.2">
      <c r="D59" s="139"/>
    </row>
    <row r="60" spans="4:4" x14ac:dyDescent="0.2">
      <c r="D60" s="139"/>
    </row>
    <row r="61" spans="4:4" x14ac:dyDescent="0.2">
      <c r="D61" s="139"/>
    </row>
    <row r="62" spans="4:4" x14ac:dyDescent="0.2">
      <c r="D62" s="139"/>
    </row>
    <row r="63" spans="4:4" x14ac:dyDescent="0.2">
      <c r="D63" s="139"/>
    </row>
    <row r="64" spans="4:4" x14ac:dyDescent="0.2">
      <c r="D64" s="139"/>
    </row>
    <row r="65" spans="4:4" x14ac:dyDescent="0.2">
      <c r="D65" s="139"/>
    </row>
    <row r="66" spans="4:4" x14ac:dyDescent="0.2">
      <c r="D66" s="139"/>
    </row>
    <row r="67" spans="4:4" x14ac:dyDescent="0.2">
      <c r="D67" s="139"/>
    </row>
    <row r="68" spans="4:4" x14ac:dyDescent="0.2">
      <c r="D68" s="139"/>
    </row>
    <row r="69" spans="4:4" x14ac:dyDescent="0.2">
      <c r="D69" s="139"/>
    </row>
    <row r="70" spans="4:4" x14ac:dyDescent="0.2">
      <c r="D70" s="139"/>
    </row>
    <row r="71" spans="4:4" x14ac:dyDescent="0.2">
      <c r="D71" s="139"/>
    </row>
    <row r="72" spans="4:4" x14ac:dyDescent="0.2">
      <c r="D72" s="139"/>
    </row>
    <row r="73" spans="4:4" x14ac:dyDescent="0.2">
      <c r="D73" s="139"/>
    </row>
    <row r="74" spans="4:4" x14ac:dyDescent="0.2">
      <c r="D74" s="139"/>
    </row>
    <row r="75" spans="4:4" x14ac:dyDescent="0.2">
      <c r="D75" s="139"/>
    </row>
    <row r="76" spans="4:4" x14ac:dyDescent="0.2">
      <c r="D76" s="139"/>
    </row>
    <row r="77" spans="4:4" x14ac:dyDescent="0.2">
      <c r="D77" s="139"/>
    </row>
    <row r="78" spans="4:4" x14ac:dyDescent="0.2">
      <c r="D78" s="139"/>
    </row>
    <row r="79" spans="4:4" x14ac:dyDescent="0.2">
      <c r="D79" s="139"/>
    </row>
    <row r="80" spans="4:4" x14ac:dyDescent="0.2">
      <c r="D80" s="139"/>
    </row>
    <row r="81" spans="4:4" x14ac:dyDescent="0.2">
      <c r="D81" s="139"/>
    </row>
    <row r="82" spans="4:4" x14ac:dyDescent="0.2">
      <c r="D82" s="139"/>
    </row>
    <row r="83" spans="4:4" x14ac:dyDescent="0.2">
      <c r="D83" s="139"/>
    </row>
    <row r="84" spans="4:4" x14ac:dyDescent="0.2">
      <c r="D84" s="139"/>
    </row>
    <row r="85" spans="4:4" x14ac:dyDescent="0.2">
      <c r="D85" s="139"/>
    </row>
    <row r="86" spans="4:4" x14ac:dyDescent="0.2">
      <c r="D86" s="139"/>
    </row>
    <row r="87" spans="4:4" x14ac:dyDescent="0.2">
      <c r="D87" s="139"/>
    </row>
    <row r="88" spans="4:4" x14ac:dyDescent="0.2">
      <c r="D88" s="139"/>
    </row>
    <row r="89" spans="4:4" x14ac:dyDescent="0.2">
      <c r="D89" s="139"/>
    </row>
    <row r="90" spans="4:4" x14ac:dyDescent="0.2">
      <c r="D90" s="139"/>
    </row>
    <row r="91" spans="4:4" x14ac:dyDescent="0.2">
      <c r="D91" s="139"/>
    </row>
    <row r="92" spans="4:4" x14ac:dyDescent="0.2">
      <c r="D92" s="139"/>
    </row>
    <row r="93" spans="4:4" x14ac:dyDescent="0.2">
      <c r="D93" s="139"/>
    </row>
    <row r="94" spans="4:4" x14ac:dyDescent="0.2">
      <c r="D94" s="139"/>
    </row>
    <row r="95" spans="4:4" x14ac:dyDescent="0.2">
      <c r="D95" s="139"/>
    </row>
    <row r="96" spans="4:4" x14ac:dyDescent="0.2">
      <c r="D96" s="139"/>
    </row>
    <row r="97" spans="4:4" x14ac:dyDescent="0.2">
      <c r="D97" s="139"/>
    </row>
    <row r="98" spans="4:4" x14ac:dyDescent="0.2">
      <c r="D98" s="139"/>
    </row>
    <row r="99" spans="4:4" x14ac:dyDescent="0.2">
      <c r="D99" s="139"/>
    </row>
    <row r="100" spans="4:4" x14ac:dyDescent="0.2">
      <c r="D100" s="139"/>
    </row>
    <row r="101" spans="4:4" x14ac:dyDescent="0.2">
      <c r="D101" s="139"/>
    </row>
    <row r="102" spans="4:4" x14ac:dyDescent="0.2">
      <c r="D102" s="139"/>
    </row>
    <row r="103" spans="4:4" x14ac:dyDescent="0.2">
      <c r="D103" s="139"/>
    </row>
    <row r="104" spans="4:4" x14ac:dyDescent="0.2">
      <c r="D104" s="139"/>
    </row>
    <row r="105" spans="4:4" x14ac:dyDescent="0.2">
      <c r="D105" s="139"/>
    </row>
    <row r="106" spans="4:4" x14ac:dyDescent="0.2">
      <c r="D106" s="139"/>
    </row>
    <row r="107" spans="4:4" x14ac:dyDescent="0.2">
      <c r="D107" s="139"/>
    </row>
    <row r="108" spans="4:4" x14ac:dyDescent="0.2">
      <c r="D108" s="139"/>
    </row>
    <row r="109" spans="4:4" x14ac:dyDescent="0.2">
      <c r="D109" s="139"/>
    </row>
    <row r="110" spans="4:4" x14ac:dyDescent="0.2">
      <c r="D110" s="139"/>
    </row>
    <row r="111" spans="4:4" x14ac:dyDescent="0.2">
      <c r="D111" s="139"/>
    </row>
    <row r="112" spans="4:4" x14ac:dyDescent="0.2">
      <c r="D112" s="139"/>
    </row>
    <row r="113" spans="4:4" x14ac:dyDescent="0.2">
      <c r="D113" s="139"/>
    </row>
    <row r="114" spans="4:4" x14ac:dyDescent="0.2">
      <c r="D114" s="139"/>
    </row>
    <row r="115" spans="4:4" x14ac:dyDescent="0.2">
      <c r="D115" s="139"/>
    </row>
    <row r="116" spans="4:4" x14ac:dyDescent="0.2">
      <c r="D116" s="139"/>
    </row>
    <row r="117" spans="4:4" x14ac:dyDescent="0.2">
      <c r="D117" s="139"/>
    </row>
    <row r="118" spans="4:4" x14ac:dyDescent="0.2">
      <c r="D118" s="139"/>
    </row>
    <row r="119" spans="4:4" x14ac:dyDescent="0.2">
      <c r="D119" s="139"/>
    </row>
    <row r="120" spans="4:4" x14ac:dyDescent="0.2">
      <c r="D120" s="139"/>
    </row>
    <row r="121" spans="4:4" x14ac:dyDescent="0.2">
      <c r="D121" s="139"/>
    </row>
    <row r="122" spans="4:4" x14ac:dyDescent="0.2">
      <c r="D122" s="139"/>
    </row>
    <row r="123" spans="4:4" x14ac:dyDescent="0.2">
      <c r="D123" s="139"/>
    </row>
    <row r="124" spans="4:4" x14ac:dyDescent="0.2">
      <c r="D124" s="139"/>
    </row>
    <row r="125" spans="4:4" x14ac:dyDescent="0.2">
      <c r="D125" s="139"/>
    </row>
    <row r="126" spans="4:4" x14ac:dyDescent="0.2">
      <c r="D126" s="139"/>
    </row>
    <row r="127" spans="4:4" x14ac:dyDescent="0.2">
      <c r="D127" s="139"/>
    </row>
    <row r="128" spans="4:4" x14ac:dyDescent="0.2">
      <c r="D128" s="139"/>
    </row>
    <row r="129" spans="4:4" x14ac:dyDescent="0.2">
      <c r="D129" s="139"/>
    </row>
    <row r="130" spans="4:4" x14ac:dyDescent="0.2">
      <c r="D130" s="139"/>
    </row>
    <row r="131" spans="4:4" x14ac:dyDescent="0.2">
      <c r="D131" s="139"/>
    </row>
    <row r="132" spans="4:4" x14ac:dyDescent="0.2">
      <c r="D132" s="139"/>
    </row>
    <row r="133" spans="4:4" x14ac:dyDescent="0.2">
      <c r="D133" s="139"/>
    </row>
    <row r="134" spans="4:4" x14ac:dyDescent="0.2">
      <c r="D134" s="139"/>
    </row>
    <row r="135" spans="4:4" x14ac:dyDescent="0.2">
      <c r="D135" s="139"/>
    </row>
    <row r="136" spans="4:4" x14ac:dyDescent="0.2">
      <c r="D136" s="139"/>
    </row>
    <row r="137" spans="4:4" x14ac:dyDescent="0.2">
      <c r="D137" s="139"/>
    </row>
    <row r="138" spans="4:4" x14ac:dyDescent="0.2">
      <c r="D138" s="139"/>
    </row>
    <row r="139" spans="4:4" x14ac:dyDescent="0.2">
      <c r="D139" s="139"/>
    </row>
    <row r="140" spans="4:4" x14ac:dyDescent="0.2">
      <c r="D140" s="139"/>
    </row>
    <row r="141" spans="4:4" x14ac:dyDescent="0.2">
      <c r="D141" s="139"/>
    </row>
    <row r="142" spans="4:4" x14ac:dyDescent="0.2">
      <c r="D142" s="139"/>
    </row>
    <row r="143" spans="4:4" x14ac:dyDescent="0.2">
      <c r="D143" s="139"/>
    </row>
    <row r="144" spans="4:4" x14ac:dyDescent="0.2">
      <c r="D144" s="139"/>
    </row>
    <row r="145" spans="4:4" x14ac:dyDescent="0.2">
      <c r="D145" s="139"/>
    </row>
    <row r="146" spans="4:4" x14ac:dyDescent="0.2">
      <c r="D146" s="139"/>
    </row>
    <row r="147" spans="4:4" x14ac:dyDescent="0.2">
      <c r="D147" s="139"/>
    </row>
    <row r="148" spans="4:4" x14ac:dyDescent="0.2">
      <c r="D148" s="139"/>
    </row>
    <row r="149" spans="4:4" x14ac:dyDescent="0.2">
      <c r="D149" s="139"/>
    </row>
    <row r="150" spans="4:4" x14ac:dyDescent="0.2">
      <c r="D150" s="139"/>
    </row>
    <row r="151" spans="4:4" x14ac:dyDescent="0.2">
      <c r="D151" s="139"/>
    </row>
    <row r="152" spans="4:4" x14ac:dyDescent="0.2">
      <c r="D152" s="139"/>
    </row>
    <row r="153" spans="4:4" x14ac:dyDescent="0.2">
      <c r="D153" s="139"/>
    </row>
    <row r="154" spans="4:4" x14ac:dyDescent="0.2">
      <c r="D154" s="139"/>
    </row>
    <row r="155" spans="4:4" x14ac:dyDescent="0.2">
      <c r="D155" s="139"/>
    </row>
    <row r="156" spans="4:4" x14ac:dyDescent="0.2">
      <c r="D156" s="139"/>
    </row>
    <row r="157" spans="4:4" x14ac:dyDescent="0.2">
      <c r="D157" s="139"/>
    </row>
    <row r="158" spans="4:4" x14ac:dyDescent="0.2">
      <c r="D158" s="139"/>
    </row>
    <row r="159" spans="4:4" x14ac:dyDescent="0.2">
      <c r="D159" s="139"/>
    </row>
    <row r="160" spans="4:4" x14ac:dyDescent="0.2">
      <c r="D160" s="139"/>
    </row>
    <row r="161" spans="4:4" x14ac:dyDescent="0.2">
      <c r="D161" s="139"/>
    </row>
    <row r="162" spans="4:4" x14ac:dyDescent="0.2">
      <c r="D162" s="139"/>
    </row>
    <row r="163" spans="4:4" x14ac:dyDescent="0.2">
      <c r="D163" s="139"/>
    </row>
    <row r="164" spans="4:4" x14ac:dyDescent="0.2">
      <c r="D164" s="139"/>
    </row>
    <row r="165" spans="4:4" x14ac:dyDescent="0.2">
      <c r="D165" s="139"/>
    </row>
    <row r="166" spans="4:4" x14ac:dyDescent="0.2">
      <c r="D166" s="139"/>
    </row>
    <row r="167" spans="4:4" x14ac:dyDescent="0.2">
      <c r="D167" s="139"/>
    </row>
    <row r="168" spans="4:4" x14ac:dyDescent="0.2">
      <c r="D168" s="139"/>
    </row>
    <row r="169" spans="4:4" x14ac:dyDescent="0.2">
      <c r="D169" s="139"/>
    </row>
    <row r="170" spans="4:4" x14ac:dyDescent="0.2">
      <c r="D170" s="139"/>
    </row>
    <row r="171" spans="4:4" x14ac:dyDescent="0.2">
      <c r="D171" s="139"/>
    </row>
    <row r="172" spans="4:4" x14ac:dyDescent="0.2">
      <c r="D172" s="139"/>
    </row>
    <row r="173" spans="4:4" x14ac:dyDescent="0.2">
      <c r="D173" s="139"/>
    </row>
    <row r="174" spans="4:4" x14ac:dyDescent="0.2">
      <c r="D174" s="139"/>
    </row>
    <row r="175" spans="4:4" x14ac:dyDescent="0.2">
      <c r="D175" s="139"/>
    </row>
    <row r="176" spans="4:4" x14ac:dyDescent="0.2">
      <c r="D176" s="139"/>
    </row>
    <row r="177" spans="4:4" x14ac:dyDescent="0.2">
      <c r="D177" s="139"/>
    </row>
    <row r="178" spans="4:4" x14ac:dyDescent="0.2">
      <c r="D178" s="139"/>
    </row>
    <row r="179" spans="4:4" x14ac:dyDescent="0.2">
      <c r="D179" s="139"/>
    </row>
    <row r="180" spans="4:4" x14ac:dyDescent="0.2">
      <c r="D180" s="139"/>
    </row>
    <row r="181" spans="4:4" x14ac:dyDescent="0.2">
      <c r="D181" s="139"/>
    </row>
    <row r="182" spans="4:4" x14ac:dyDescent="0.2">
      <c r="D182" s="139"/>
    </row>
    <row r="183" spans="4:4" x14ac:dyDescent="0.2">
      <c r="D183" s="139"/>
    </row>
    <row r="184" spans="4:4" x14ac:dyDescent="0.2">
      <c r="D184" s="139"/>
    </row>
    <row r="185" spans="4:4" x14ac:dyDescent="0.2">
      <c r="D185" s="139"/>
    </row>
    <row r="186" spans="4:4" x14ac:dyDescent="0.2">
      <c r="D186" s="139"/>
    </row>
    <row r="187" spans="4:4" x14ac:dyDescent="0.2">
      <c r="D187" s="139"/>
    </row>
    <row r="188" spans="4:4" x14ac:dyDescent="0.2">
      <c r="D188" s="139"/>
    </row>
    <row r="189" spans="4:4" x14ac:dyDescent="0.2">
      <c r="D189" s="139"/>
    </row>
    <row r="190" spans="4:4" x14ac:dyDescent="0.2">
      <c r="D190" s="139"/>
    </row>
    <row r="191" spans="4:4" x14ac:dyDescent="0.2">
      <c r="D191" s="139"/>
    </row>
    <row r="192" spans="4:4" x14ac:dyDescent="0.2">
      <c r="D192" s="139"/>
    </row>
    <row r="193" spans="4:4" x14ac:dyDescent="0.2">
      <c r="D193" s="139"/>
    </row>
    <row r="194" spans="4:4" x14ac:dyDescent="0.2">
      <c r="D194" s="139"/>
    </row>
    <row r="195" spans="4:4" x14ac:dyDescent="0.2">
      <c r="D195" s="139"/>
    </row>
    <row r="196" spans="4:4" x14ac:dyDescent="0.2">
      <c r="D196" s="139"/>
    </row>
    <row r="197" spans="4:4" x14ac:dyDescent="0.2">
      <c r="D197" s="139"/>
    </row>
    <row r="198" spans="4:4" x14ac:dyDescent="0.2">
      <c r="D198" s="139"/>
    </row>
    <row r="199" spans="4:4" x14ac:dyDescent="0.2">
      <c r="D199" s="139"/>
    </row>
    <row r="200" spans="4:4" x14ac:dyDescent="0.2">
      <c r="D200" s="139"/>
    </row>
    <row r="201" spans="4:4" x14ac:dyDescent="0.2">
      <c r="D201" s="139"/>
    </row>
    <row r="202" spans="4:4" x14ac:dyDescent="0.2">
      <c r="D202" s="139"/>
    </row>
    <row r="203" spans="4:4" x14ac:dyDescent="0.2">
      <c r="D203" s="139"/>
    </row>
    <row r="204" spans="4:4" x14ac:dyDescent="0.2">
      <c r="D204" s="139"/>
    </row>
    <row r="205" spans="4:4" x14ac:dyDescent="0.2">
      <c r="D205" s="139"/>
    </row>
    <row r="206" spans="4:4" x14ac:dyDescent="0.2">
      <c r="D206" s="139"/>
    </row>
    <row r="207" spans="4:4" x14ac:dyDescent="0.2">
      <c r="D207" s="139"/>
    </row>
    <row r="208" spans="4:4" x14ac:dyDescent="0.2">
      <c r="D208" s="139"/>
    </row>
    <row r="209" spans="4:4" x14ac:dyDescent="0.2">
      <c r="D209" s="139"/>
    </row>
    <row r="210" spans="4:4" x14ac:dyDescent="0.2">
      <c r="D210" s="139"/>
    </row>
    <row r="211" spans="4:4" x14ac:dyDescent="0.2">
      <c r="D211" s="139"/>
    </row>
    <row r="212" spans="4:4" x14ac:dyDescent="0.2">
      <c r="D212" s="139"/>
    </row>
    <row r="213" spans="4:4" x14ac:dyDescent="0.2">
      <c r="D213" s="139"/>
    </row>
    <row r="214" spans="4:4" x14ac:dyDescent="0.2">
      <c r="D214" s="139"/>
    </row>
    <row r="215" spans="4:4" x14ac:dyDescent="0.2">
      <c r="D215" s="139"/>
    </row>
    <row r="216" spans="4:4" x14ac:dyDescent="0.2">
      <c r="D216" s="139"/>
    </row>
    <row r="217" spans="4:4" x14ac:dyDescent="0.2">
      <c r="D217" s="139"/>
    </row>
    <row r="218" spans="4:4" x14ac:dyDescent="0.2">
      <c r="D218" s="139"/>
    </row>
    <row r="219" spans="4:4" x14ac:dyDescent="0.2">
      <c r="D219" s="139"/>
    </row>
    <row r="220" spans="4:4" x14ac:dyDescent="0.2">
      <c r="D220" s="139"/>
    </row>
    <row r="221" spans="4:4" x14ac:dyDescent="0.2">
      <c r="D221" s="139"/>
    </row>
    <row r="222" spans="4:4" x14ac:dyDescent="0.2">
      <c r="D222" s="139"/>
    </row>
    <row r="223" spans="4:4" x14ac:dyDescent="0.2">
      <c r="D223" s="139"/>
    </row>
    <row r="224" spans="4:4" x14ac:dyDescent="0.2">
      <c r="D224" s="139"/>
    </row>
    <row r="225" spans="4:4" x14ac:dyDescent="0.2">
      <c r="D225" s="139"/>
    </row>
    <row r="226" spans="4:4" x14ac:dyDescent="0.2">
      <c r="D226" s="139"/>
    </row>
    <row r="227" spans="4:4" x14ac:dyDescent="0.2">
      <c r="D227" s="139"/>
    </row>
    <row r="228" spans="4:4" x14ac:dyDescent="0.2">
      <c r="D228" s="139"/>
    </row>
    <row r="229" spans="4:4" x14ac:dyDescent="0.2">
      <c r="D229" s="139"/>
    </row>
    <row r="230" spans="4:4" x14ac:dyDescent="0.2">
      <c r="D230" s="139"/>
    </row>
    <row r="231" spans="4:4" x14ac:dyDescent="0.2">
      <c r="D231" s="139"/>
    </row>
    <row r="232" spans="4:4" x14ac:dyDescent="0.2">
      <c r="D232" s="139"/>
    </row>
    <row r="233" spans="4:4" x14ac:dyDescent="0.2">
      <c r="D233" s="139"/>
    </row>
    <row r="234" spans="4:4" x14ac:dyDescent="0.2">
      <c r="D234" s="139"/>
    </row>
    <row r="235" spans="4:4" x14ac:dyDescent="0.2">
      <c r="D235" s="139"/>
    </row>
    <row r="236" spans="4:4" x14ac:dyDescent="0.2">
      <c r="D236" s="139"/>
    </row>
    <row r="237" spans="4:4" x14ac:dyDescent="0.2">
      <c r="D237" s="139"/>
    </row>
    <row r="238" spans="4:4" x14ac:dyDescent="0.2">
      <c r="D238" s="139"/>
    </row>
    <row r="239" spans="4:4" x14ac:dyDescent="0.2">
      <c r="D239" s="139"/>
    </row>
    <row r="240" spans="4:4" x14ac:dyDescent="0.2">
      <c r="D240" s="139"/>
    </row>
    <row r="241" spans="4:4" x14ac:dyDescent="0.2">
      <c r="D241" s="139"/>
    </row>
    <row r="242" spans="4:4" x14ac:dyDescent="0.2">
      <c r="D242" s="139"/>
    </row>
    <row r="243" spans="4:4" x14ac:dyDescent="0.2">
      <c r="D243" s="139"/>
    </row>
    <row r="244" spans="4:4" x14ac:dyDescent="0.2">
      <c r="D244" s="139"/>
    </row>
    <row r="245" spans="4:4" x14ac:dyDescent="0.2">
      <c r="D245" s="139"/>
    </row>
    <row r="246" spans="4:4" x14ac:dyDescent="0.2">
      <c r="D246" s="139"/>
    </row>
    <row r="247" spans="4:4" x14ac:dyDescent="0.2">
      <c r="D247" s="139"/>
    </row>
    <row r="248" spans="4:4" x14ac:dyDescent="0.2">
      <c r="D248" s="139"/>
    </row>
    <row r="249" spans="4:4" x14ac:dyDescent="0.2">
      <c r="D249" s="139"/>
    </row>
    <row r="250" spans="4:4" x14ac:dyDescent="0.2">
      <c r="D250" s="139"/>
    </row>
    <row r="251" spans="4:4" x14ac:dyDescent="0.2">
      <c r="D251" s="139"/>
    </row>
    <row r="252" spans="4:4" x14ac:dyDescent="0.2">
      <c r="D252" s="139"/>
    </row>
    <row r="253" spans="4:4" x14ac:dyDescent="0.2">
      <c r="D253" s="139"/>
    </row>
    <row r="254" spans="4:4" x14ac:dyDescent="0.2">
      <c r="D254" s="139"/>
    </row>
    <row r="255" spans="4:4" x14ac:dyDescent="0.2">
      <c r="D255" s="139"/>
    </row>
    <row r="256" spans="4:4" x14ac:dyDescent="0.2">
      <c r="D256" s="139"/>
    </row>
    <row r="257" spans="4:4" x14ac:dyDescent="0.2">
      <c r="D257" s="139"/>
    </row>
    <row r="258" spans="4:4" x14ac:dyDescent="0.2">
      <c r="D258" s="139"/>
    </row>
    <row r="259" spans="4:4" x14ac:dyDescent="0.2">
      <c r="D259" s="139"/>
    </row>
    <row r="260" spans="4:4" x14ac:dyDescent="0.2">
      <c r="D260" s="139"/>
    </row>
    <row r="261" spans="4:4" x14ac:dyDescent="0.2">
      <c r="D261" s="139"/>
    </row>
    <row r="262" spans="4:4" x14ac:dyDescent="0.2">
      <c r="D262" s="139"/>
    </row>
    <row r="263" spans="4:4" x14ac:dyDescent="0.2">
      <c r="D263" s="139"/>
    </row>
    <row r="264" spans="4:4" x14ac:dyDescent="0.2">
      <c r="D264" s="139"/>
    </row>
    <row r="265" spans="4:4" x14ac:dyDescent="0.2">
      <c r="D265" s="139"/>
    </row>
    <row r="266" spans="4:4" x14ac:dyDescent="0.2">
      <c r="D266" s="139"/>
    </row>
    <row r="267" spans="4:4" x14ac:dyDescent="0.2">
      <c r="D267" s="139"/>
    </row>
    <row r="268" spans="4:4" x14ac:dyDescent="0.2">
      <c r="D268" s="139"/>
    </row>
    <row r="269" spans="4:4" x14ac:dyDescent="0.2">
      <c r="D269" s="139"/>
    </row>
    <row r="270" spans="4:4" x14ac:dyDescent="0.2">
      <c r="D270" s="139"/>
    </row>
    <row r="271" spans="4:4" x14ac:dyDescent="0.2">
      <c r="D271" s="139"/>
    </row>
    <row r="272" spans="4:4" x14ac:dyDescent="0.2">
      <c r="D272" s="139"/>
    </row>
    <row r="273" spans="4:4" x14ac:dyDescent="0.2">
      <c r="D273" s="139"/>
    </row>
    <row r="274" spans="4:4" x14ac:dyDescent="0.2">
      <c r="D274" s="139"/>
    </row>
    <row r="275" spans="4:4" x14ac:dyDescent="0.2">
      <c r="D275" s="139"/>
    </row>
    <row r="276" spans="4:4" x14ac:dyDescent="0.2">
      <c r="D276" s="139"/>
    </row>
    <row r="277" spans="4:4" x14ac:dyDescent="0.2">
      <c r="D277" s="139"/>
    </row>
    <row r="278" spans="4:4" x14ac:dyDescent="0.2">
      <c r="D278" s="139"/>
    </row>
    <row r="279" spans="4:4" x14ac:dyDescent="0.2">
      <c r="D279" s="139"/>
    </row>
    <row r="280" spans="4:4" x14ac:dyDescent="0.2">
      <c r="D280" s="139"/>
    </row>
    <row r="281" spans="4:4" x14ac:dyDescent="0.2">
      <c r="D281" s="139"/>
    </row>
    <row r="282" spans="4:4" x14ac:dyDescent="0.2">
      <c r="D282" s="139"/>
    </row>
    <row r="283" spans="4:4" x14ac:dyDescent="0.2">
      <c r="D283" s="139"/>
    </row>
    <row r="284" spans="4:4" x14ac:dyDescent="0.2">
      <c r="D284" s="139"/>
    </row>
    <row r="285" spans="4:4" x14ac:dyDescent="0.2">
      <c r="D285" s="139"/>
    </row>
    <row r="286" spans="4:4" x14ac:dyDescent="0.2">
      <c r="D286" s="139"/>
    </row>
    <row r="287" spans="4:4" x14ac:dyDescent="0.2">
      <c r="D287" s="139"/>
    </row>
    <row r="288" spans="4:4" x14ac:dyDescent="0.2">
      <c r="D288" s="139"/>
    </row>
    <row r="289" spans="4:4" x14ac:dyDescent="0.2">
      <c r="D289" s="139"/>
    </row>
    <row r="290" spans="4:4" x14ac:dyDescent="0.2">
      <c r="D290" s="139"/>
    </row>
    <row r="291" spans="4:4" x14ac:dyDescent="0.2">
      <c r="D291" s="139"/>
    </row>
    <row r="292" spans="4:4" x14ac:dyDescent="0.2">
      <c r="D292" s="139"/>
    </row>
    <row r="293" spans="4:4" x14ac:dyDescent="0.2">
      <c r="D293" s="139"/>
    </row>
    <row r="294" spans="4:4" x14ac:dyDescent="0.2">
      <c r="D294" s="139"/>
    </row>
    <row r="295" spans="4:4" x14ac:dyDescent="0.2">
      <c r="D295" s="139"/>
    </row>
    <row r="296" spans="4:4" x14ac:dyDescent="0.2">
      <c r="D296" s="139"/>
    </row>
    <row r="297" spans="4:4" x14ac:dyDescent="0.2">
      <c r="D297" s="139"/>
    </row>
    <row r="298" spans="4:4" x14ac:dyDescent="0.2">
      <c r="D298" s="139"/>
    </row>
    <row r="299" spans="4:4" x14ac:dyDescent="0.2">
      <c r="D299" s="139"/>
    </row>
    <row r="300" spans="4:4" x14ac:dyDescent="0.2">
      <c r="D300" s="139"/>
    </row>
    <row r="301" spans="4:4" x14ac:dyDescent="0.2">
      <c r="D301" s="139"/>
    </row>
    <row r="302" spans="4:4" x14ac:dyDescent="0.2">
      <c r="D302" s="139"/>
    </row>
    <row r="303" spans="4:4" x14ac:dyDescent="0.2">
      <c r="D303" s="139"/>
    </row>
    <row r="304" spans="4:4" x14ac:dyDescent="0.2">
      <c r="D304" s="139"/>
    </row>
    <row r="305" spans="4:4" x14ac:dyDescent="0.2">
      <c r="D305" s="139"/>
    </row>
    <row r="306" spans="4:4" x14ac:dyDescent="0.2">
      <c r="D306" s="139"/>
    </row>
    <row r="307" spans="4:4" x14ac:dyDescent="0.2">
      <c r="D307" s="139"/>
    </row>
    <row r="308" spans="4:4" x14ac:dyDescent="0.2">
      <c r="D308" s="139"/>
    </row>
    <row r="309" spans="4:4" x14ac:dyDescent="0.2">
      <c r="D309" s="139"/>
    </row>
    <row r="310" spans="4:4" x14ac:dyDescent="0.2">
      <c r="D310" s="139"/>
    </row>
    <row r="311" spans="4:4" x14ac:dyDescent="0.2">
      <c r="D311" s="139"/>
    </row>
    <row r="312" spans="4:4" x14ac:dyDescent="0.2">
      <c r="D312" s="139"/>
    </row>
    <row r="313" spans="4:4" x14ac:dyDescent="0.2">
      <c r="D313" s="139"/>
    </row>
    <row r="314" spans="4:4" x14ac:dyDescent="0.2">
      <c r="D314" s="139"/>
    </row>
    <row r="315" spans="4:4" x14ac:dyDescent="0.2">
      <c r="D315" s="139"/>
    </row>
    <row r="316" spans="4:4" x14ac:dyDescent="0.2">
      <c r="D316" s="139"/>
    </row>
    <row r="317" spans="4:4" x14ac:dyDescent="0.2">
      <c r="D317" s="139"/>
    </row>
    <row r="318" spans="4:4" x14ac:dyDescent="0.2">
      <c r="D318" s="139"/>
    </row>
    <row r="319" spans="4:4" x14ac:dyDescent="0.2">
      <c r="D319" s="139"/>
    </row>
    <row r="320" spans="4:4" x14ac:dyDescent="0.2">
      <c r="D320" s="139"/>
    </row>
    <row r="321" spans="4:4" x14ac:dyDescent="0.2">
      <c r="D321" s="139"/>
    </row>
    <row r="322" spans="4:4" x14ac:dyDescent="0.2">
      <c r="D322" s="139"/>
    </row>
    <row r="323" spans="4:4" x14ac:dyDescent="0.2">
      <c r="D323" s="139"/>
    </row>
    <row r="324" spans="4:4" x14ac:dyDescent="0.2">
      <c r="D324" s="139"/>
    </row>
    <row r="325" spans="4:4" x14ac:dyDescent="0.2">
      <c r="D325" s="139"/>
    </row>
    <row r="326" spans="4:4" x14ac:dyDescent="0.2">
      <c r="D326" s="139"/>
    </row>
    <row r="327" spans="4:4" x14ac:dyDescent="0.2">
      <c r="D327" s="139"/>
    </row>
    <row r="328" spans="4:4" x14ac:dyDescent="0.2">
      <c r="D328" s="139"/>
    </row>
    <row r="329" spans="4:4" x14ac:dyDescent="0.2">
      <c r="D329" s="139"/>
    </row>
    <row r="330" spans="4:4" x14ac:dyDescent="0.2">
      <c r="D330" s="139"/>
    </row>
    <row r="331" spans="4:4" x14ac:dyDescent="0.2">
      <c r="D331" s="139"/>
    </row>
    <row r="332" spans="4:4" x14ac:dyDescent="0.2">
      <c r="D332" s="139"/>
    </row>
    <row r="333" spans="4:4" x14ac:dyDescent="0.2">
      <c r="D333" s="139"/>
    </row>
    <row r="334" spans="4:4" x14ac:dyDescent="0.2">
      <c r="D334" s="139"/>
    </row>
    <row r="335" spans="4:4" x14ac:dyDescent="0.2">
      <c r="D335" s="139"/>
    </row>
    <row r="336" spans="4:4" x14ac:dyDescent="0.2">
      <c r="D336" s="139"/>
    </row>
    <row r="337" spans="4:4" x14ac:dyDescent="0.2">
      <c r="D337" s="139"/>
    </row>
    <row r="338" spans="4:4" x14ac:dyDescent="0.2">
      <c r="D338" s="139"/>
    </row>
    <row r="339" spans="4:4" x14ac:dyDescent="0.2">
      <c r="D339" s="139"/>
    </row>
    <row r="340" spans="4:4" x14ac:dyDescent="0.2">
      <c r="D340" s="139"/>
    </row>
    <row r="341" spans="4:4" x14ac:dyDescent="0.2">
      <c r="D341" s="139"/>
    </row>
    <row r="342" spans="4:4" x14ac:dyDescent="0.2">
      <c r="D342" s="139"/>
    </row>
    <row r="343" spans="4:4" x14ac:dyDescent="0.2">
      <c r="D343" s="139"/>
    </row>
    <row r="344" spans="4:4" x14ac:dyDescent="0.2">
      <c r="D344" s="139"/>
    </row>
    <row r="345" spans="4:4" x14ac:dyDescent="0.2">
      <c r="D345" s="139"/>
    </row>
    <row r="346" spans="4:4" x14ac:dyDescent="0.2">
      <c r="D346" s="139"/>
    </row>
    <row r="347" spans="4:4" x14ac:dyDescent="0.2">
      <c r="D347" s="139"/>
    </row>
    <row r="348" spans="4:4" x14ac:dyDescent="0.2">
      <c r="D348" s="139"/>
    </row>
    <row r="349" spans="4:4" x14ac:dyDescent="0.2">
      <c r="D349" s="139"/>
    </row>
    <row r="350" spans="4:4" x14ac:dyDescent="0.2">
      <c r="D350" s="139"/>
    </row>
    <row r="351" spans="4:4" x14ac:dyDescent="0.2">
      <c r="D351" s="139"/>
    </row>
    <row r="352" spans="4:4" x14ac:dyDescent="0.2">
      <c r="D352" s="139"/>
    </row>
    <row r="353" spans="4:4" x14ac:dyDescent="0.2">
      <c r="D353" s="139"/>
    </row>
    <row r="354" spans="4:4" x14ac:dyDescent="0.2">
      <c r="D354" s="139"/>
    </row>
    <row r="355" spans="4:4" x14ac:dyDescent="0.2">
      <c r="D355" s="139"/>
    </row>
    <row r="356" spans="4:4" x14ac:dyDescent="0.2">
      <c r="D356" s="139"/>
    </row>
    <row r="357" spans="4:4" x14ac:dyDescent="0.2">
      <c r="D357" s="139"/>
    </row>
    <row r="358" spans="4:4" x14ac:dyDescent="0.2">
      <c r="D358" s="139"/>
    </row>
    <row r="359" spans="4:4" x14ac:dyDescent="0.2">
      <c r="D359" s="139"/>
    </row>
    <row r="360" spans="4:4" x14ac:dyDescent="0.2">
      <c r="D360" s="139"/>
    </row>
    <row r="361" spans="4:4" x14ac:dyDescent="0.2">
      <c r="D361" s="139"/>
    </row>
    <row r="362" spans="4:4" x14ac:dyDescent="0.2">
      <c r="D362" s="139"/>
    </row>
    <row r="363" spans="4:4" x14ac:dyDescent="0.2">
      <c r="D363" s="139"/>
    </row>
    <row r="364" spans="4:4" x14ac:dyDescent="0.2">
      <c r="D364" s="139"/>
    </row>
    <row r="365" spans="4:4" x14ac:dyDescent="0.2">
      <c r="D365" s="139"/>
    </row>
    <row r="366" spans="4:4" x14ac:dyDescent="0.2">
      <c r="D366" s="139"/>
    </row>
    <row r="367" spans="4:4" x14ac:dyDescent="0.2">
      <c r="D367" s="139"/>
    </row>
    <row r="368" spans="4:4" x14ac:dyDescent="0.2">
      <c r="D368" s="139"/>
    </row>
    <row r="369" spans="4:4" x14ac:dyDescent="0.2">
      <c r="D369" s="139"/>
    </row>
    <row r="370" spans="4:4" x14ac:dyDescent="0.2">
      <c r="D370" s="139"/>
    </row>
    <row r="371" spans="4:4" x14ac:dyDescent="0.2">
      <c r="D371" s="139"/>
    </row>
    <row r="372" spans="4:4" x14ac:dyDescent="0.2">
      <c r="D372" s="139"/>
    </row>
    <row r="373" spans="4:4" x14ac:dyDescent="0.2">
      <c r="D373" s="139"/>
    </row>
    <row r="374" spans="4:4" x14ac:dyDescent="0.2">
      <c r="D374" s="139"/>
    </row>
    <row r="375" spans="4:4" x14ac:dyDescent="0.2">
      <c r="D375" s="139"/>
    </row>
    <row r="376" spans="4:4" x14ac:dyDescent="0.2">
      <c r="D376" s="139"/>
    </row>
    <row r="377" spans="4:4" x14ac:dyDescent="0.2">
      <c r="D377" s="139"/>
    </row>
    <row r="378" spans="4:4" x14ac:dyDescent="0.2">
      <c r="D378" s="139"/>
    </row>
    <row r="379" spans="4:4" x14ac:dyDescent="0.2">
      <c r="D379" s="139"/>
    </row>
    <row r="380" spans="4:4" x14ac:dyDescent="0.2">
      <c r="D380" s="139"/>
    </row>
    <row r="381" spans="4:4" x14ac:dyDescent="0.2">
      <c r="D381" s="139"/>
    </row>
    <row r="382" spans="4:4" x14ac:dyDescent="0.2">
      <c r="D382" s="139"/>
    </row>
    <row r="383" spans="4:4" x14ac:dyDescent="0.2">
      <c r="D383" s="139"/>
    </row>
    <row r="384" spans="4:4" x14ac:dyDescent="0.2">
      <c r="D384" s="139"/>
    </row>
    <row r="385" spans="4:4" x14ac:dyDescent="0.2">
      <c r="D385" s="139"/>
    </row>
    <row r="386" spans="4:4" x14ac:dyDescent="0.2">
      <c r="D386" s="139"/>
    </row>
    <row r="387" spans="4:4" x14ac:dyDescent="0.2">
      <c r="D387" s="139"/>
    </row>
    <row r="388" spans="4:4" x14ac:dyDescent="0.2">
      <c r="D388" s="139"/>
    </row>
    <row r="389" spans="4:4" x14ac:dyDescent="0.2">
      <c r="D389" s="139"/>
    </row>
    <row r="390" spans="4:4" x14ac:dyDescent="0.2">
      <c r="D390" s="139"/>
    </row>
    <row r="391" spans="4:4" x14ac:dyDescent="0.2">
      <c r="D391" s="139"/>
    </row>
    <row r="392" spans="4:4" x14ac:dyDescent="0.2">
      <c r="D392" s="139"/>
    </row>
    <row r="393" spans="4:4" x14ac:dyDescent="0.2">
      <c r="D393" s="139"/>
    </row>
    <row r="394" spans="4:4" x14ac:dyDescent="0.2">
      <c r="D394" s="139"/>
    </row>
    <row r="395" spans="4:4" x14ac:dyDescent="0.2">
      <c r="D395" s="139"/>
    </row>
    <row r="396" spans="4:4" x14ac:dyDescent="0.2">
      <c r="D396" s="139"/>
    </row>
    <row r="397" spans="4:4" x14ac:dyDescent="0.2">
      <c r="D397" s="139"/>
    </row>
    <row r="398" spans="4:4" x14ac:dyDescent="0.2">
      <c r="D398" s="139"/>
    </row>
    <row r="399" spans="4:4" x14ac:dyDescent="0.2">
      <c r="D399" s="139"/>
    </row>
    <row r="400" spans="4:4" x14ac:dyDescent="0.2">
      <c r="D400" s="139"/>
    </row>
    <row r="401" spans="4:4" x14ac:dyDescent="0.2">
      <c r="D401" s="139"/>
    </row>
    <row r="402" spans="4:4" x14ac:dyDescent="0.2">
      <c r="D402" s="139"/>
    </row>
    <row r="403" spans="4:4" x14ac:dyDescent="0.2">
      <c r="D403" s="139"/>
    </row>
    <row r="404" spans="4:4" x14ac:dyDescent="0.2">
      <c r="D404" s="139"/>
    </row>
    <row r="405" spans="4:4" x14ac:dyDescent="0.2">
      <c r="D405" s="139"/>
    </row>
    <row r="406" spans="4:4" x14ac:dyDescent="0.2">
      <c r="D406" s="139"/>
    </row>
    <row r="407" spans="4:4" x14ac:dyDescent="0.2">
      <c r="D407" s="139"/>
    </row>
    <row r="408" spans="4:4" x14ac:dyDescent="0.2">
      <c r="D408" s="139"/>
    </row>
    <row r="409" spans="4:4" x14ac:dyDescent="0.2">
      <c r="D409" s="139"/>
    </row>
    <row r="410" spans="4:4" x14ac:dyDescent="0.2">
      <c r="D410" s="139"/>
    </row>
    <row r="411" spans="4:4" x14ac:dyDescent="0.2">
      <c r="D411" s="139"/>
    </row>
    <row r="412" spans="4:4" x14ac:dyDescent="0.2">
      <c r="D412" s="139"/>
    </row>
    <row r="413" spans="4:4" x14ac:dyDescent="0.2">
      <c r="D413" s="139"/>
    </row>
    <row r="414" spans="4:4" x14ac:dyDescent="0.2">
      <c r="D414" s="139"/>
    </row>
    <row r="415" spans="4:4" x14ac:dyDescent="0.2">
      <c r="D415" s="139"/>
    </row>
    <row r="416" spans="4:4" x14ac:dyDescent="0.2">
      <c r="D416" s="139"/>
    </row>
    <row r="417" spans="4:4" x14ac:dyDescent="0.2">
      <c r="D417" s="139"/>
    </row>
    <row r="418" spans="4:4" x14ac:dyDescent="0.2">
      <c r="D418" s="139"/>
    </row>
    <row r="419" spans="4:4" x14ac:dyDescent="0.2">
      <c r="D419" s="139"/>
    </row>
    <row r="420" spans="4:4" x14ac:dyDescent="0.2">
      <c r="D420" s="139"/>
    </row>
    <row r="421" spans="4:4" x14ac:dyDescent="0.2">
      <c r="D421" s="139"/>
    </row>
    <row r="422" spans="4:4" x14ac:dyDescent="0.2">
      <c r="D422" s="139"/>
    </row>
    <row r="423" spans="4:4" x14ac:dyDescent="0.2">
      <c r="D423" s="139"/>
    </row>
    <row r="424" spans="4:4" x14ac:dyDescent="0.2">
      <c r="D424" s="139"/>
    </row>
    <row r="425" spans="4:4" x14ac:dyDescent="0.2">
      <c r="D425" s="139"/>
    </row>
    <row r="426" spans="4:4" x14ac:dyDescent="0.2">
      <c r="D426" s="139"/>
    </row>
    <row r="427" spans="4:4" x14ac:dyDescent="0.2">
      <c r="D427" s="139"/>
    </row>
    <row r="428" spans="4:4" x14ac:dyDescent="0.2">
      <c r="D428" s="139"/>
    </row>
    <row r="429" spans="4:4" x14ac:dyDescent="0.2">
      <c r="D429" s="139"/>
    </row>
    <row r="430" spans="4:4" x14ac:dyDescent="0.2">
      <c r="D430" s="139"/>
    </row>
    <row r="431" spans="4:4" x14ac:dyDescent="0.2">
      <c r="D431" s="139"/>
    </row>
    <row r="432" spans="4:4" x14ac:dyDescent="0.2">
      <c r="D432" s="139"/>
    </row>
    <row r="433" spans="4:4" x14ac:dyDescent="0.2">
      <c r="D433" s="139"/>
    </row>
    <row r="434" spans="4:4" x14ac:dyDescent="0.2">
      <c r="D434" s="139"/>
    </row>
    <row r="435" spans="4:4" x14ac:dyDescent="0.2">
      <c r="D435" s="139"/>
    </row>
    <row r="436" spans="4:4" x14ac:dyDescent="0.2">
      <c r="D436" s="139"/>
    </row>
    <row r="437" spans="4:4" x14ac:dyDescent="0.2">
      <c r="D437" s="139"/>
    </row>
    <row r="438" spans="4:4" x14ac:dyDescent="0.2">
      <c r="D438" s="139"/>
    </row>
    <row r="439" spans="4:4" x14ac:dyDescent="0.2">
      <c r="D439" s="139"/>
    </row>
    <row r="440" spans="4:4" x14ac:dyDescent="0.2">
      <c r="D440" s="139"/>
    </row>
    <row r="441" spans="4:4" x14ac:dyDescent="0.2">
      <c r="D441" s="139"/>
    </row>
    <row r="442" spans="4:4" x14ac:dyDescent="0.2">
      <c r="D442" s="139"/>
    </row>
    <row r="443" spans="4:4" x14ac:dyDescent="0.2">
      <c r="D443" s="139"/>
    </row>
    <row r="444" spans="4:4" x14ac:dyDescent="0.2">
      <c r="D444" s="139"/>
    </row>
    <row r="445" spans="4:4" x14ac:dyDescent="0.2">
      <c r="D445" s="139"/>
    </row>
    <row r="446" spans="4:4" x14ac:dyDescent="0.2">
      <c r="D446" s="139"/>
    </row>
    <row r="447" spans="4:4" x14ac:dyDescent="0.2">
      <c r="D447" s="139"/>
    </row>
    <row r="448" spans="4:4" x14ac:dyDescent="0.2">
      <c r="D448" s="139"/>
    </row>
    <row r="449" spans="4:4" x14ac:dyDescent="0.2">
      <c r="D449" s="139"/>
    </row>
    <row r="450" spans="4:4" x14ac:dyDescent="0.2">
      <c r="D450" s="139"/>
    </row>
    <row r="451" spans="4:4" x14ac:dyDescent="0.2">
      <c r="D451" s="139"/>
    </row>
    <row r="452" spans="4:4" x14ac:dyDescent="0.2">
      <c r="D452" s="139"/>
    </row>
    <row r="453" spans="4:4" x14ac:dyDescent="0.2">
      <c r="D453" s="139"/>
    </row>
    <row r="454" spans="4:4" x14ac:dyDescent="0.2">
      <c r="D454" s="139"/>
    </row>
    <row r="455" spans="4:4" x14ac:dyDescent="0.2">
      <c r="D455" s="139"/>
    </row>
    <row r="456" spans="4:4" x14ac:dyDescent="0.2">
      <c r="D456" s="139"/>
    </row>
    <row r="457" spans="4:4" x14ac:dyDescent="0.2">
      <c r="D457" s="139"/>
    </row>
    <row r="458" spans="4:4" x14ac:dyDescent="0.2">
      <c r="D458" s="139"/>
    </row>
    <row r="459" spans="4:4" x14ac:dyDescent="0.2">
      <c r="D459" s="139"/>
    </row>
    <row r="460" spans="4:4" x14ac:dyDescent="0.2">
      <c r="D460" s="139"/>
    </row>
    <row r="461" spans="4:4" x14ac:dyDescent="0.2">
      <c r="D461" s="139"/>
    </row>
    <row r="462" spans="4:4" x14ac:dyDescent="0.2">
      <c r="D462" s="139"/>
    </row>
    <row r="463" spans="4:4" x14ac:dyDescent="0.2">
      <c r="D463" s="139"/>
    </row>
    <row r="464" spans="4:4" x14ac:dyDescent="0.2">
      <c r="D464" s="139"/>
    </row>
    <row r="465" spans="4:4" x14ac:dyDescent="0.2">
      <c r="D465" s="139"/>
    </row>
    <row r="466" spans="4:4" x14ac:dyDescent="0.2">
      <c r="D466" s="139"/>
    </row>
    <row r="467" spans="4:4" x14ac:dyDescent="0.2">
      <c r="D467" s="139"/>
    </row>
    <row r="468" spans="4:4" x14ac:dyDescent="0.2">
      <c r="D468" s="139"/>
    </row>
    <row r="469" spans="4:4" x14ac:dyDescent="0.2">
      <c r="D469" s="139"/>
    </row>
    <row r="470" spans="4:4" x14ac:dyDescent="0.2">
      <c r="D470" s="139"/>
    </row>
    <row r="471" spans="4:4" x14ac:dyDescent="0.2">
      <c r="D471" s="139"/>
    </row>
    <row r="472" spans="4:4" x14ac:dyDescent="0.2">
      <c r="D472" s="139"/>
    </row>
    <row r="473" spans="4:4" x14ac:dyDescent="0.2">
      <c r="D473" s="139"/>
    </row>
    <row r="474" spans="4:4" x14ac:dyDescent="0.2">
      <c r="D474" s="139"/>
    </row>
    <row r="475" spans="4:4" x14ac:dyDescent="0.2">
      <c r="D475" s="139"/>
    </row>
    <row r="476" spans="4:4" x14ac:dyDescent="0.2">
      <c r="D476" s="139"/>
    </row>
    <row r="477" spans="4:4" x14ac:dyDescent="0.2">
      <c r="D477" s="139"/>
    </row>
    <row r="478" spans="4:4" x14ac:dyDescent="0.2">
      <c r="D478" s="139"/>
    </row>
    <row r="479" spans="4:4" x14ac:dyDescent="0.2">
      <c r="D479" s="139"/>
    </row>
    <row r="480" spans="4:4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horizontalDpi="4294967293" verticalDpi="4294967293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01 001 Pol</vt:lpstr>
      <vt:lpstr>02 01 Pol</vt:lpstr>
      <vt:lpstr>03 01 Pol</vt:lpstr>
      <vt:lpstr>04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'01 001 Pol'!Názvy_tisku</vt:lpstr>
      <vt:lpstr>'02 01 Pol'!Názvy_tisku</vt:lpstr>
      <vt:lpstr>'03 01 Pol'!Názvy_tisku</vt:lpstr>
      <vt:lpstr>'04 01 Pol'!Názvy_tisku</vt:lpstr>
      <vt:lpstr>oadresa</vt:lpstr>
      <vt:lpstr>Stavba!Objednatel</vt:lpstr>
      <vt:lpstr>Stavba!Objekt</vt:lpstr>
      <vt:lpstr>'01 001 Pol'!Oblast_tisku</vt:lpstr>
      <vt:lpstr>'02 01 Pol'!Oblast_tisku</vt:lpstr>
      <vt:lpstr>'03 01 Pol'!Oblast_tisku</vt:lpstr>
      <vt:lpstr>'04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Sedláček Lukáš</dc:creator>
  <cp:lastModifiedBy>starosta</cp:lastModifiedBy>
  <cp:lastPrinted>2019-02-21T11:39:54Z</cp:lastPrinted>
  <dcterms:created xsi:type="dcterms:W3CDTF">2009-04-08T07:15:50Z</dcterms:created>
  <dcterms:modified xsi:type="dcterms:W3CDTF">2019-11-18T14:57:38Z</dcterms:modified>
</cp:coreProperties>
</file>